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330" windowWidth="6240" windowHeight="8790" tabRatio="702" activeTab="0"/>
  </bookViews>
  <sheets>
    <sheet name="LÍQUIDOS DE GAS NATURAL" sheetId="1" r:id="rId1"/>
  </sheets>
  <definedNames>
    <definedName name="_xlnm.Print_Area" localSheetId="0">'LÍQUIDOS DE GAS NATURAL'!$D$4:$ID$77</definedName>
  </definedNames>
  <calcPr fullCalcOnLoad="1"/>
</workbook>
</file>

<file path=xl/sharedStrings.xml><?xml version="1.0" encoding="utf-8"?>
<sst xmlns="http://schemas.openxmlformats.org/spreadsheetml/2006/main" count="255" uniqueCount="51">
  <si>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</si>
  <si>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</si>
  <si>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</si>
  <si>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</si>
  <si>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</si>
  <si>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</si>
  <si>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</si>
  <si>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</si>
  <si>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FEBRERO</t>
  </si>
  <si>
    <t>AGUAYTIA</t>
  </si>
  <si>
    <t>31 C</t>
  </si>
  <si>
    <t>MARZO</t>
  </si>
  <si>
    <t>MAYO</t>
  </si>
  <si>
    <t>JUNIO</t>
  </si>
  <si>
    <t>ZONA</t>
  </si>
  <si>
    <t>UCAYALI</t>
  </si>
  <si>
    <t>CUZCO</t>
  </si>
  <si>
    <t>DEPART.</t>
  </si>
  <si>
    <t>LOTE</t>
  </si>
  <si>
    <t>SEPTIEMBRE</t>
  </si>
  <si>
    <t>ABRIL</t>
  </si>
  <si>
    <t>SELVA SUR</t>
  </si>
  <si>
    <t>COMPAÑÍA</t>
  </si>
  <si>
    <t>DICIEMBRRE</t>
  </si>
  <si>
    <t>SELVA CENTRAL</t>
  </si>
  <si>
    <t>PLUPETROL CORP.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</si>
  <si>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</si>
  <si>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</si>
  <si>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</si>
  <si>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</si>
  <si>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</si>
  <si>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</si>
  <si>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</si>
  <si>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</si>
  <si>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</si>
  <si>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</si>
  <si>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</si>
  <si>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</si>
  <si>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ZÓCALO</t>
  </si>
  <si>
    <t>SAVIA</t>
  </si>
  <si>
    <t>REPSOL</t>
  </si>
  <si>
    <t>TOTAL SELVA (BLS)</t>
  </si>
  <si>
    <t>TOTAL ZÓCALO (BLS)</t>
  </si>
  <si>
    <t>PIURA (1)</t>
  </si>
  <si>
    <t xml:space="preserve">PRODUCCIÓN DE LÍQUIDOS DE GAS NATURAL </t>
  </si>
  <si>
    <t>TOTAL PAIS DE LGN
(BPD)</t>
  </si>
  <si>
    <t>(BARRILES POR DÍA)</t>
  </si>
  <si>
    <t>AGOS</t>
  </si>
  <si>
    <t>SET</t>
  </si>
  <si>
    <t>DIFERENCIA JUN 19- MAY 19</t>
  </si>
  <si>
    <t>JUNIO 2019</t>
  </si>
</sst>
</file>

<file path=xl/styles.xml><?xml version="1.0" encoding="utf-8"?>
<styleSheet xmlns="http://schemas.openxmlformats.org/spreadsheetml/2006/main">
  <numFmts count="4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&quot;S/.&quot;\ * #,##0.00_ ;_ &quot;S/.&quot;\ * \-#,##0.00_ ;_ &quot;S/.&quot;\ * &quot;-&quot;??_ ;_ @_ "/>
    <numFmt numFmtId="186" formatCode="_-* #,##0.00\ _S_/_._-;\-* #,##0.00\ _S_/_._-;_-* &quot;-&quot;??\ _S_/_._-;_-@_-"/>
    <numFmt numFmtId="187" formatCode="#,##0.0"/>
    <numFmt numFmtId="188" formatCode="#,##0.0000"/>
    <numFmt numFmtId="189" formatCode="#,##0.00000"/>
    <numFmt numFmtId="190" formatCode="_-* #,##0.000\ _S_/_._-;\-* #,##0.000\ _S_/_._-;_-* &quot;-&quot;??\ _S_/_._-;_-@_-"/>
    <numFmt numFmtId="191" formatCode="_-* #,##0.0\ _S_/_._-;\-* #,##0.0\ _S_/_._-;_-* &quot;-&quot;??\ _S_/_._-;_-@_-"/>
    <numFmt numFmtId="192" formatCode="_-* #,##0\ _S_/_._-;\-* #,##0\ _S_/_._-;_-* &quot;-&quot;??\ _S_/_._-;_-@_-"/>
    <numFmt numFmtId="193" formatCode="_-* #,##0.0000\ _S_/_._-;\-* #,##0.0000\ _S_/_._-;_-* &quot;-&quot;??\ _S_/_._-;_-@_-"/>
    <numFmt numFmtId="194" formatCode="_(* #,##0.000_);_(* \(#,##0.000\);_(* &quot;-&quot;???_);_(@_)"/>
    <numFmt numFmtId="195" formatCode="#,##0.0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indexed="56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10"/>
      <color indexed="8"/>
      <name val="Calibri"/>
      <family val="0"/>
    </font>
    <font>
      <b/>
      <sz val="13"/>
      <color indexed="8"/>
      <name val="Calibri"/>
      <family val="0"/>
    </font>
    <font>
      <sz val="10.5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206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8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78">
    <xf numFmtId="0" fontId="0" fillId="0" borderId="0" xfId="0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3" fontId="18" fillId="33" borderId="0" xfId="0" applyNumberFormat="1" applyFont="1" applyFill="1" applyAlignment="1">
      <alignment/>
    </xf>
    <xf numFmtId="17" fontId="18" fillId="33" borderId="0" xfId="0" applyNumberFormat="1" applyFont="1" applyFill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2" fontId="18" fillId="33" borderId="0" xfId="0" applyNumberFormat="1" applyFont="1" applyFill="1" applyBorder="1" applyAlignment="1">
      <alignment horizontal="center" vertical="center"/>
    </xf>
    <xf numFmtId="2" fontId="18" fillId="33" borderId="0" xfId="0" applyNumberFormat="1" applyFont="1" applyFill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3" fontId="19" fillId="33" borderId="0" xfId="0" applyNumberFormat="1" applyFont="1" applyFill="1" applyBorder="1" applyAlignment="1">
      <alignment horizontal="center"/>
    </xf>
    <xf numFmtId="4" fontId="19" fillId="33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/>
    </xf>
    <xf numFmtId="0" fontId="18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3" fontId="18" fillId="33" borderId="0" xfId="0" applyNumberFormat="1" applyFont="1" applyFill="1" applyBorder="1" applyAlignment="1">
      <alignment/>
    </xf>
    <xf numFmtId="0" fontId="51" fillId="33" borderId="0" xfId="0" applyFont="1" applyFill="1" applyAlignment="1">
      <alignment/>
    </xf>
    <xf numFmtId="0" fontId="19" fillId="33" borderId="0" xfId="0" applyFont="1" applyFill="1" applyAlignment="1">
      <alignment/>
    </xf>
    <xf numFmtId="3" fontId="19" fillId="33" borderId="0" xfId="0" applyNumberFormat="1" applyFont="1" applyFill="1" applyAlignment="1">
      <alignment horizontal="center"/>
    </xf>
    <xf numFmtId="187" fontId="19" fillId="33" borderId="0" xfId="0" applyNumberFormat="1" applyFont="1" applyFill="1" applyAlignment="1">
      <alignment/>
    </xf>
    <xf numFmtId="3" fontId="19" fillId="33" borderId="0" xfId="0" applyNumberFormat="1" applyFont="1" applyFill="1" applyAlignment="1">
      <alignment/>
    </xf>
    <xf numFmtId="189" fontId="19" fillId="33" borderId="0" xfId="0" applyNumberFormat="1" applyFont="1" applyFill="1" applyAlignment="1">
      <alignment/>
    </xf>
    <xf numFmtId="49" fontId="18" fillId="33" borderId="0" xfId="0" applyNumberFormat="1" applyFont="1" applyFill="1" applyAlignment="1">
      <alignment/>
    </xf>
    <xf numFmtId="193" fontId="18" fillId="33" borderId="0" xfId="47" applyNumberFormat="1" applyFont="1" applyFill="1" applyAlignment="1">
      <alignment/>
    </xf>
    <xf numFmtId="192" fontId="18" fillId="33" borderId="0" xfId="47" applyNumberFormat="1" applyFont="1" applyFill="1" applyAlignment="1">
      <alignment/>
    </xf>
    <xf numFmtId="191" fontId="18" fillId="33" borderId="0" xfId="47" applyNumberFormat="1" applyFont="1" applyFill="1" applyAlignment="1">
      <alignment/>
    </xf>
    <xf numFmtId="190" fontId="18" fillId="33" borderId="0" xfId="47" applyNumberFormat="1" applyFont="1" applyFill="1" applyAlignment="1">
      <alignment/>
    </xf>
    <xf numFmtId="190" fontId="22" fillId="33" borderId="0" xfId="47" applyNumberFormat="1" applyFont="1" applyFill="1" applyAlignment="1">
      <alignment/>
    </xf>
    <xf numFmtId="188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3" fontId="22" fillId="33" borderId="0" xfId="0" applyNumberFormat="1" applyFont="1" applyFill="1" applyAlignment="1">
      <alignment/>
    </xf>
    <xf numFmtId="4" fontId="18" fillId="33" borderId="0" xfId="0" applyNumberFormat="1" applyFont="1" applyFill="1" applyAlignment="1">
      <alignment/>
    </xf>
    <xf numFmtId="4" fontId="22" fillId="33" borderId="0" xfId="0" applyNumberFormat="1" applyFont="1" applyFill="1" applyAlignment="1">
      <alignment/>
    </xf>
    <xf numFmtId="194" fontId="18" fillId="33" borderId="0" xfId="0" applyNumberFormat="1" applyFont="1" applyFill="1" applyAlignment="1">
      <alignment/>
    </xf>
    <xf numFmtId="0" fontId="18" fillId="33" borderId="0" xfId="0" applyFont="1" applyFill="1" applyAlignment="1">
      <alignment horizontal="right"/>
    </xf>
    <xf numFmtId="0" fontId="23" fillId="33" borderId="0" xfId="0" applyFont="1" applyFill="1" applyAlignment="1">
      <alignment/>
    </xf>
    <xf numFmtId="17" fontId="18" fillId="33" borderId="0" xfId="0" applyNumberFormat="1" applyFont="1" applyFill="1" applyAlignment="1">
      <alignment/>
    </xf>
    <xf numFmtId="17" fontId="24" fillId="33" borderId="0" xfId="0" applyNumberFormat="1" applyFont="1" applyFill="1" applyAlignment="1">
      <alignment/>
    </xf>
    <xf numFmtId="14" fontId="18" fillId="33" borderId="0" xfId="0" applyNumberFormat="1" applyFont="1" applyFill="1" applyAlignment="1">
      <alignment/>
    </xf>
    <xf numFmtId="2" fontId="22" fillId="0" borderId="11" xfId="0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17" fontId="22" fillId="33" borderId="0" xfId="0" applyNumberFormat="1" applyFont="1" applyFill="1" applyBorder="1" applyAlignment="1">
      <alignment horizontal="center"/>
    </xf>
    <xf numFmtId="2" fontId="22" fillId="33" borderId="0" xfId="0" applyNumberFormat="1" applyFont="1" applyFill="1" applyAlignment="1">
      <alignment horizontal="center"/>
    </xf>
    <xf numFmtId="17" fontId="25" fillId="33" borderId="0" xfId="0" applyNumberFormat="1" applyFont="1" applyFill="1" applyAlignment="1" quotePrefix="1">
      <alignment horizontal="center"/>
    </xf>
    <xf numFmtId="2" fontId="25" fillId="33" borderId="0" xfId="0" applyNumberFormat="1" applyFont="1" applyFill="1" applyAlignment="1" quotePrefix="1">
      <alignment horizontal="center"/>
    </xf>
    <xf numFmtId="3" fontId="25" fillId="33" borderId="0" xfId="0" applyNumberFormat="1" applyFont="1" applyFill="1" applyAlignment="1" quotePrefix="1">
      <alignment horizontal="center"/>
    </xf>
    <xf numFmtId="17" fontId="22" fillId="33" borderId="0" xfId="0" applyNumberFormat="1" applyFont="1" applyFill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2" fontId="19" fillId="10" borderId="10" xfId="0" applyNumberFormat="1" applyFont="1" applyFill="1" applyBorder="1" applyAlignment="1">
      <alignment horizontal="center" vertical="center"/>
    </xf>
    <xf numFmtId="2" fontId="22" fillId="33" borderId="10" xfId="0" applyNumberFormat="1" applyFont="1" applyFill="1" applyBorder="1" applyAlignment="1">
      <alignment horizontal="center" vertical="center"/>
    </xf>
    <xf numFmtId="1" fontId="22" fillId="33" borderId="10" xfId="0" applyNumberFormat="1" applyFont="1" applyFill="1" applyBorder="1" applyAlignment="1">
      <alignment horizontal="center" vertical="center"/>
    </xf>
    <xf numFmtId="2" fontId="19" fillId="10" borderId="10" xfId="0" applyNumberFormat="1" applyFont="1" applyFill="1" applyBorder="1" applyAlignment="1">
      <alignment horizontal="center" vertical="center" wrapText="1"/>
    </xf>
    <xf numFmtId="2" fontId="22" fillId="35" borderId="11" xfId="0" applyNumberFormat="1" applyFont="1" applyFill="1" applyBorder="1" applyAlignment="1">
      <alignment horizontal="center" vertical="center"/>
    </xf>
    <xf numFmtId="3" fontId="22" fillId="35" borderId="10" xfId="0" applyNumberFormat="1" applyFont="1" applyFill="1" applyBorder="1" applyAlignment="1">
      <alignment horizontal="center" vertical="center"/>
    </xf>
    <xf numFmtId="0" fontId="19" fillId="1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center" vertical="center"/>
    </xf>
    <xf numFmtId="2" fontId="22" fillId="36" borderId="10" xfId="0" applyNumberFormat="1" applyFont="1" applyFill="1" applyBorder="1" applyAlignment="1">
      <alignment horizontal="left" vertical="center"/>
    </xf>
    <xf numFmtId="2" fontId="22" fillId="36" borderId="10" xfId="0" applyNumberFormat="1" applyFont="1" applyFill="1" applyBorder="1" applyAlignment="1">
      <alignment horizontal="center" vertical="center"/>
    </xf>
    <xf numFmtId="3" fontId="22" fillId="36" borderId="10" xfId="0" applyNumberFormat="1" applyFont="1" applyFill="1" applyBorder="1" applyAlignment="1">
      <alignment horizontal="center" vertical="center"/>
    </xf>
    <xf numFmtId="3" fontId="19" fillId="33" borderId="0" xfId="0" applyNumberFormat="1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left" vertical="center"/>
    </xf>
    <xf numFmtId="3" fontId="19" fillId="33" borderId="0" xfId="0" applyNumberFormat="1" applyFont="1" applyFill="1" applyBorder="1" applyAlignment="1">
      <alignment vertical="center"/>
    </xf>
    <xf numFmtId="2" fontId="22" fillId="33" borderId="0" xfId="0" applyNumberFormat="1" applyFont="1" applyFill="1" applyBorder="1" applyAlignment="1">
      <alignment horizontal="center"/>
    </xf>
    <xf numFmtId="2" fontId="18" fillId="0" borderId="12" xfId="0" applyNumberFormat="1" applyFont="1" applyBorder="1" applyAlignment="1">
      <alignment horizontal="center" vertical="center"/>
    </xf>
    <xf numFmtId="2" fontId="19" fillId="13" borderId="12" xfId="0" applyNumberFormat="1" applyFont="1" applyFill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3" fontId="19" fillId="12" borderId="13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left" vertical="center"/>
    </xf>
    <xf numFmtId="2" fontId="22" fillId="0" borderId="0" xfId="0" applyNumberFormat="1" applyFont="1" applyFill="1" applyBorder="1" applyAlignment="1">
      <alignment horizontal="left" vertical="center"/>
    </xf>
    <xf numFmtId="2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2" fontId="22" fillId="35" borderId="10" xfId="0" applyNumberFormat="1" applyFont="1" applyFill="1" applyBorder="1" applyAlignment="1">
      <alignment horizontal="center" vertical="center"/>
    </xf>
    <xf numFmtId="2" fontId="22" fillId="33" borderId="10" xfId="0" applyNumberFormat="1" applyFont="1" applyFill="1" applyBorder="1" applyAlignment="1">
      <alignment horizontal="left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7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1" fontId="52" fillId="34" borderId="14" xfId="0" applyNumberFormat="1" applyFont="1" applyFill="1" applyBorder="1" applyAlignment="1">
      <alignment vertical="center" wrapText="1"/>
    </xf>
    <xf numFmtId="1" fontId="52" fillId="34" borderId="15" xfId="0" applyNumberFormat="1" applyFont="1" applyFill="1" applyBorder="1" applyAlignment="1">
      <alignment vertical="center" wrapText="1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19" fillId="33" borderId="16" xfId="0" applyNumberFormat="1" applyFont="1" applyFill="1" applyBorder="1" applyAlignment="1">
      <alignment vertical="center"/>
    </xf>
    <xf numFmtId="0" fontId="27" fillId="34" borderId="10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3" fontId="27" fillId="34" borderId="10" xfId="0" applyNumberFormat="1" applyFont="1" applyFill="1" applyBorder="1" applyAlignment="1">
      <alignment horizontal="center" vertical="center" wrapText="1"/>
    </xf>
    <xf numFmtId="3" fontId="27" fillId="34" borderId="13" xfId="0" applyNumberFormat="1" applyFont="1" applyFill="1" applyBorder="1" applyAlignment="1">
      <alignment horizontal="center" vertical="center" wrapText="1"/>
    </xf>
    <xf numFmtId="3" fontId="53" fillId="34" borderId="10" xfId="0" applyNumberFormat="1" applyFont="1" applyFill="1" applyBorder="1" applyAlignment="1">
      <alignment horizontal="center" vertical="center" wrapText="1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7" fillId="34" borderId="15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/>
    </xf>
    <xf numFmtId="49" fontId="29" fillId="33" borderId="0" xfId="0" applyNumberFormat="1" applyFont="1" applyFill="1" applyBorder="1" applyAlignment="1">
      <alignment horizontal="center"/>
    </xf>
    <xf numFmtId="3" fontId="22" fillId="38" borderId="10" xfId="0" applyNumberFormat="1" applyFont="1" applyFill="1" applyBorder="1" applyAlignment="1">
      <alignment horizontal="center" vertical="center"/>
    </xf>
    <xf numFmtId="3" fontId="22" fillId="39" borderId="10" xfId="0" applyNumberFormat="1" applyFont="1" applyFill="1" applyBorder="1" applyAlignment="1">
      <alignment horizontal="center" vertical="center"/>
    </xf>
    <xf numFmtId="3" fontId="22" fillId="40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1" fontId="53" fillId="34" borderId="14" xfId="0" applyNumberFormat="1" applyFont="1" applyFill="1" applyBorder="1" applyAlignment="1">
      <alignment horizontal="center" vertical="center" wrapText="1"/>
    </xf>
    <xf numFmtId="1" fontId="53" fillId="34" borderId="15" xfId="0" applyNumberFormat="1" applyFont="1" applyFill="1" applyBorder="1" applyAlignment="1">
      <alignment horizontal="center" vertical="center" wrapText="1"/>
    </xf>
    <xf numFmtId="1" fontId="53" fillId="34" borderId="11" xfId="0" applyNumberFormat="1" applyFont="1" applyFill="1" applyBorder="1" applyAlignment="1">
      <alignment horizontal="center" vertical="center" wrapText="1"/>
    </xf>
    <xf numFmtId="1" fontId="22" fillId="34" borderId="10" xfId="0" applyNumberFormat="1" applyFont="1" applyFill="1" applyBorder="1" applyAlignment="1">
      <alignment horizontal="center" vertical="center"/>
    </xf>
    <xf numFmtId="1" fontId="22" fillId="33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41" borderId="14" xfId="0" applyNumberFormat="1" applyFont="1" applyFill="1" applyBorder="1" applyAlignment="1">
      <alignment horizontal="center" vertical="center"/>
    </xf>
    <xf numFmtId="3" fontId="22" fillId="41" borderId="15" xfId="0" applyNumberFormat="1" applyFont="1" applyFill="1" applyBorder="1" applyAlignment="1">
      <alignment horizontal="center" vertical="center"/>
    </xf>
    <xf numFmtId="3" fontId="22" fillId="41" borderId="11" xfId="0" applyNumberFormat="1" applyFont="1" applyFill="1" applyBorder="1" applyAlignment="1">
      <alignment horizontal="center" vertical="center"/>
    </xf>
    <xf numFmtId="3" fontId="22" fillId="42" borderId="10" xfId="0" applyNumberFormat="1" applyFont="1" applyFill="1" applyBorder="1" applyAlignment="1">
      <alignment horizontal="center" vertical="center"/>
    </xf>
    <xf numFmtId="1" fontId="53" fillId="34" borderId="10" xfId="0" applyNumberFormat="1" applyFont="1" applyFill="1" applyBorder="1" applyAlignment="1">
      <alignment horizontal="center" vertical="center" wrapText="1"/>
    </xf>
    <xf numFmtId="1" fontId="52" fillId="34" borderId="15" xfId="0" applyNumberFormat="1" applyFont="1" applyFill="1" applyBorder="1" applyAlignment="1">
      <alignment horizontal="center" vertical="center" wrapText="1"/>
    </xf>
    <xf numFmtId="1" fontId="52" fillId="34" borderId="11" xfId="0" applyNumberFormat="1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/>
    </xf>
    <xf numFmtId="0" fontId="22" fillId="33" borderId="18" xfId="0" applyFont="1" applyFill="1" applyBorder="1" applyAlignment="1">
      <alignment horizontal="center"/>
    </xf>
    <xf numFmtId="3" fontId="22" fillId="43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 wrapText="1"/>
    </xf>
    <xf numFmtId="3" fontId="22" fillId="34" borderId="10" xfId="0" applyNumberFormat="1" applyFont="1" applyFill="1" applyBorder="1" applyAlignment="1">
      <alignment horizontal="center" vertical="center"/>
    </xf>
    <xf numFmtId="2" fontId="22" fillId="35" borderId="10" xfId="0" applyNumberFormat="1" applyFont="1" applyFill="1" applyBorder="1" applyAlignment="1">
      <alignment horizontal="center" vertical="center"/>
    </xf>
    <xf numFmtId="3" fontId="22" fillId="44" borderId="10" xfId="0" applyNumberFormat="1" applyFont="1" applyFill="1" applyBorder="1" applyAlignment="1">
      <alignment horizontal="center" vertical="center"/>
    </xf>
    <xf numFmtId="2" fontId="19" fillId="10" borderId="10" xfId="0" applyNumberFormat="1" applyFont="1" applyFill="1" applyBorder="1" applyAlignment="1">
      <alignment horizontal="center" vertical="center"/>
    </xf>
    <xf numFmtId="2" fontId="19" fillId="10" borderId="10" xfId="0" applyNumberFormat="1" applyFont="1" applyFill="1" applyBorder="1" applyAlignment="1">
      <alignment horizontal="center" vertical="center" wrapText="1"/>
    </xf>
    <xf numFmtId="2" fontId="22" fillId="33" borderId="10" xfId="0" applyNumberFormat="1" applyFont="1" applyFill="1" applyBorder="1" applyAlignment="1">
      <alignment horizontal="left" vertical="center"/>
    </xf>
    <xf numFmtId="3" fontId="22" fillId="45" borderId="10" xfId="0" applyNumberFormat="1" applyFont="1" applyFill="1" applyBorder="1" applyAlignment="1">
      <alignment horizontal="center" vertical="center"/>
    </xf>
    <xf numFmtId="3" fontId="22" fillId="37" borderId="10" xfId="0" applyNumberFormat="1" applyFont="1" applyFill="1" applyBorder="1" applyAlignment="1">
      <alignment horizontal="center" vertical="center"/>
    </xf>
    <xf numFmtId="3" fontId="22" fillId="41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PRODUCCIÓN PROMEDIA FISCALIZADA DE LÍQUIDOS DE GAS NATURAL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(Barriles Por Día)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295"/>
          <c:y val="0.15125"/>
          <c:w val="0.952"/>
          <c:h val="0.84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'LÍQUIDOS DE GAS NATURAL'!$HQ$1:$IC$1</c:f>
              <c:strCache/>
            </c:strRef>
          </c:cat>
          <c:val>
            <c:numRef>
              <c:f>'LÍQUIDOS DE GAS NATURAL'!$HQ$22:$IC$22</c:f>
              <c:numCache/>
            </c:numRef>
          </c:val>
          <c:shape val="cylinder"/>
        </c:ser>
        <c:shape val="cylinder"/>
        <c:axId val="13507272"/>
        <c:axId val="54456585"/>
      </c:bar3DChart>
      <c:dateAx>
        <c:axId val="1350727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445658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44565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BPD</a:t>
                </a:r>
              </a:p>
            </c:rich>
          </c:tx>
          <c:layout>
            <c:manualLayout>
              <c:xMode val="factor"/>
              <c:yMode val="factor"/>
              <c:x val="0.02275"/>
              <c:y val="-0.42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350727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224</xdr:col>
      <xdr:colOff>962025</xdr:colOff>
      <xdr:row>27</xdr:row>
      <xdr:rowOff>95250</xdr:rowOff>
    </xdr:from>
    <xdr:to>
      <xdr:col>234</xdr:col>
      <xdr:colOff>247650</xdr:colOff>
      <xdr:row>67</xdr:row>
      <xdr:rowOff>57150</xdr:rowOff>
    </xdr:to>
    <xdr:graphicFrame>
      <xdr:nvGraphicFramePr>
        <xdr:cNvPr id="1" name="1 Gráfico"/>
        <xdr:cNvGraphicFramePr/>
      </xdr:nvGraphicFramePr>
      <xdr:xfrm>
        <a:off x="4219575" y="6886575"/>
        <a:ext cx="12268200" cy="658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V57"/>
  <sheetViews>
    <sheetView tabSelected="1" view="pageBreakPreview" zoomScale="80" zoomScaleNormal="40" zoomScaleSheetLayoutView="80" zoomScalePageLayoutView="0" workbookViewId="0" topLeftCell="A1">
      <pane xSplit="219" ySplit="13" topLeftCell="HQ17" activePane="bottomRight" state="frozen"/>
      <selection pane="topLeft" activeCell="A1" sqref="A1"/>
      <selection pane="topRight" activeCell="HL1" sqref="HL1"/>
      <selection pane="bottomLeft" activeCell="A14" sqref="A14"/>
      <selection pane="bottomRight" activeCell="HY3" sqref="HY3"/>
    </sheetView>
  </sheetViews>
  <sheetFormatPr defaultColWidth="11.421875" defaultRowHeight="12.75"/>
  <cols>
    <col min="1" max="1" width="6.7109375" style="1" customWidth="1"/>
    <col min="2" max="3" width="13.421875" style="1" hidden="1" customWidth="1"/>
    <col min="4" max="4" width="27.8515625" style="1" customWidth="1"/>
    <col min="5" max="5" width="14.28125" style="2" customWidth="1"/>
    <col min="6" max="6" width="12.00390625" style="1" hidden="1" customWidth="1"/>
    <col min="7" max="7" width="16.28125" style="1" hidden="1" customWidth="1"/>
    <col min="8" max="8" width="17.7109375" style="1" hidden="1" customWidth="1"/>
    <col min="9" max="9" width="12.140625" style="1" hidden="1" customWidth="1"/>
    <col min="10" max="10" width="8.140625" style="1" hidden="1" customWidth="1"/>
    <col min="11" max="11" width="12.57421875" style="1" hidden="1" customWidth="1"/>
    <col min="12" max="12" width="12.8515625" style="1" hidden="1" customWidth="1"/>
    <col min="13" max="13" width="12.00390625" style="1" hidden="1" customWidth="1"/>
    <col min="14" max="14" width="9.421875" style="1" hidden="1" customWidth="1"/>
    <col min="15" max="15" width="9.57421875" style="1" hidden="1" customWidth="1"/>
    <col min="16" max="16" width="11.57421875" style="1" hidden="1" customWidth="1"/>
    <col min="17" max="18" width="11.140625" style="1" hidden="1" customWidth="1"/>
    <col min="19" max="19" width="13.57421875" style="1" hidden="1" customWidth="1"/>
    <col min="20" max="20" width="13.140625" style="1" hidden="1" customWidth="1"/>
    <col min="21" max="21" width="11.57421875" style="1" hidden="1" customWidth="1"/>
    <col min="22" max="23" width="12.140625" style="1" hidden="1" customWidth="1"/>
    <col min="24" max="24" width="10.421875" style="1" hidden="1" customWidth="1"/>
    <col min="25" max="25" width="10.7109375" style="1" hidden="1" customWidth="1"/>
    <col min="26" max="30" width="10.00390625" style="1" hidden="1" customWidth="1"/>
    <col min="31" max="34" width="10.421875" style="1" hidden="1" customWidth="1"/>
    <col min="35" max="35" width="9.7109375" style="1" hidden="1" customWidth="1"/>
    <col min="36" max="36" width="10.8515625" style="1" hidden="1" customWidth="1"/>
    <col min="37" max="38" width="10.421875" style="1" hidden="1" customWidth="1"/>
    <col min="39" max="39" width="10.8515625" style="1" hidden="1" customWidth="1"/>
    <col min="40" max="41" width="10.421875" style="1" hidden="1" customWidth="1"/>
    <col min="42" max="42" width="12.7109375" style="1" hidden="1" customWidth="1"/>
    <col min="43" max="43" width="10.421875" style="1" hidden="1" customWidth="1"/>
    <col min="44" max="44" width="11.8515625" style="1" hidden="1" customWidth="1"/>
    <col min="45" max="45" width="13.7109375" style="1" hidden="1" customWidth="1"/>
    <col min="46" max="47" width="10.421875" style="1" hidden="1" customWidth="1"/>
    <col min="48" max="49" width="10.28125" style="1" hidden="1" customWidth="1"/>
    <col min="50" max="50" width="10.7109375" style="1" hidden="1" customWidth="1"/>
    <col min="51" max="51" width="11.7109375" style="1" hidden="1" customWidth="1"/>
    <col min="52" max="53" width="10.421875" style="1" hidden="1" customWidth="1"/>
    <col min="54" max="54" width="13.7109375" style="1" hidden="1" customWidth="1"/>
    <col min="55" max="55" width="10.7109375" style="1" hidden="1" customWidth="1"/>
    <col min="56" max="56" width="12.421875" style="1" hidden="1" customWidth="1"/>
    <col min="57" max="57" width="11.7109375" style="1" hidden="1" customWidth="1"/>
    <col min="58" max="59" width="10.7109375" style="1" hidden="1" customWidth="1"/>
    <col min="60" max="62" width="10.7109375" style="3" hidden="1" customWidth="1"/>
    <col min="63" max="63" width="11.7109375" style="3" hidden="1" customWidth="1"/>
    <col min="64" max="65" width="12.8515625" style="1" hidden="1" customWidth="1"/>
    <col min="66" max="66" width="13.421875" style="1" hidden="1" customWidth="1"/>
    <col min="67" max="73" width="12.00390625" style="1" hidden="1" customWidth="1"/>
    <col min="74" max="77" width="12.421875" style="1" hidden="1" customWidth="1"/>
    <col min="78" max="78" width="13.421875" style="1" hidden="1" customWidth="1"/>
    <col min="79" max="87" width="12.421875" style="1" hidden="1" customWidth="1"/>
    <col min="88" max="97" width="14.421875" style="1" hidden="1" customWidth="1"/>
    <col min="98" max="98" width="16.00390625" style="1" hidden="1" customWidth="1"/>
    <col min="99" max="99" width="14.421875" style="1" hidden="1" customWidth="1"/>
    <col min="100" max="100" width="16.421875" style="1" hidden="1" customWidth="1"/>
    <col min="101" max="112" width="13.421875" style="1" hidden="1" customWidth="1"/>
    <col min="113" max="113" width="14.28125" style="1" hidden="1" customWidth="1"/>
    <col min="114" max="120" width="12.7109375" style="1" hidden="1" customWidth="1"/>
    <col min="121" max="142" width="13.28125" style="1" hidden="1" customWidth="1"/>
    <col min="143" max="147" width="12.7109375" style="1" hidden="1" customWidth="1"/>
    <col min="148" max="148" width="2.7109375" style="1" hidden="1" customWidth="1"/>
    <col min="149" max="158" width="13.140625" style="1" hidden="1" customWidth="1"/>
    <col min="159" max="160" width="12.7109375" style="1" hidden="1" customWidth="1"/>
    <col min="161" max="188" width="13.421875" style="1" hidden="1" customWidth="1"/>
    <col min="189" max="192" width="14.140625" style="1" hidden="1" customWidth="1"/>
    <col min="193" max="194" width="14.8515625" style="1" hidden="1" customWidth="1"/>
    <col min="195" max="219" width="15.7109375" style="1" hidden="1" customWidth="1"/>
    <col min="220" max="224" width="18.7109375" style="1" hidden="1" customWidth="1"/>
    <col min="225" max="232" width="18.7109375" style="1" customWidth="1"/>
    <col min="233" max="233" width="22.28125" style="1" customWidth="1"/>
    <col min="234" max="234" width="22.7109375" style="1" customWidth="1"/>
    <col min="235" max="235" width="17.8515625" style="1" customWidth="1"/>
    <col min="236" max="236" width="20.7109375" style="1" customWidth="1"/>
    <col min="237" max="237" width="16.28125" style="1" customWidth="1"/>
    <col min="238" max="238" width="12.57421875" style="1" customWidth="1"/>
    <col min="239" max="239" width="11.421875" style="1" customWidth="1"/>
    <col min="240" max="240" width="11.7109375" style="1" customWidth="1"/>
    <col min="241" max="16384" width="11.421875" style="1" customWidth="1"/>
  </cols>
  <sheetData>
    <row r="1" spans="81:237" ht="12.75">
      <c r="CC1" s="4">
        <v>38749</v>
      </c>
      <c r="CD1" s="4">
        <v>38777</v>
      </c>
      <c r="CE1" s="4">
        <v>38808</v>
      </c>
      <c r="CF1" s="4">
        <v>38838</v>
      </c>
      <c r="CG1" s="4">
        <v>38869</v>
      </c>
      <c r="CH1" s="4">
        <v>38899</v>
      </c>
      <c r="CI1" s="4">
        <v>38930</v>
      </c>
      <c r="CJ1" s="4">
        <v>38991</v>
      </c>
      <c r="CK1" s="4">
        <v>39022</v>
      </c>
      <c r="CL1" s="4">
        <v>39083</v>
      </c>
      <c r="CM1" s="4">
        <v>39114</v>
      </c>
      <c r="CN1" s="4">
        <v>39142</v>
      </c>
      <c r="CO1" s="4">
        <v>39173</v>
      </c>
      <c r="CP1" s="4">
        <v>39203</v>
      </c>
      <c r="CQ1" s="4">
        <v>39234</v>
      </c>
      <c r="CR1" s="4">
        <v>39264</v>
      </c>
      <c r="CS1" s="4">
        <v>39295</v>
      </c>
      <c r="CT1" s="4">
        <v>39326</v>
      </c>
      <c r="CU1" s="4">
        <v>39356</v>
      </c>
      <c r="CV1" s="4">
        <v>39387</v>
      </c>
      <c r="CW1" s="4">
        <v>39417</v>
      </c>
      <c r="CX1" s="4">
        <v>39448</v>
      </c>
      <c r="CY1" s="4">
        <v>39479</v>
      </c>
      <c r="CZ1" s="4">
        <v>39508</v>
      </c>
      <c r="DA1" s="4">
        <v>39539</v>
      </c>
      <c r="DB1" s="4">
        <v>39569</v>
      </c>
      <c r="DC1" s="4">
        <v>39600</v>
      </c>
      <c r="DD1" s="4">
        <v>39630</v>
      </c>
      <c r="DE1" s="4">
        <v>39661</v>
      </c>
      <c r="DF1" s="4">
        <v>39692</v>
      </c>
      <c r="DG1" s="4">
        <v>39722</v>
      </c>
      <c r="DH1" s="4">
        <v>39753</v>
      </c>
      <c r="DI1" s="4">
        <v>39783</v>
      </c>
      <c r="DJ1" s="4">
        <v>39814</v>
      </c>
      <c r="DK1" s="4">
        <v>39845</v>
      </c>
      <c r="DL1" s="4">
        <v>39873</v>
      </c>
      <c r="DM1" s="4">
        <v>39904</v>
      </c>
      <c r="DN1" s="4">
        <v>39934</v>
      </c>
      <c r="DO1" s="4">
        <v>39965</v>
      </c>
      <c r="DP1" s="4">
        <v>39995</v>
      </c>
      <c r="DQ1" s="4">
        <v>40026</v>
      </c>
      <c r="DR1" s="4">
        <v>40057</v>
      </c>
      <c r="DS1" s="4">
        <v>40087</v>
      </c>
      <c r="DT1" s="4">
        <v>40118</v>
      </c>
      <c r="DU1" s="4">
        <v>40148</v>
      </c>
      <c r="DV1" s="4">
        <v>40210</v>
      </c>
      <c r="DW1" s="4">
        <v>40238</v>
      </c>
      <c r="DX1" s="4">
        <v>40269</v>
      </c>
      <c r="DY1" s="4">
        <v>40299</v>
      </c>
      <c r="DZ1" s="4">
        <v>40299</v>
      </c>
      <c r="EA1" s="4">
        <v>40330</v>
      </c>
      <c r="EB1" s="4">
        <v>40360</v>
      </c>
      <c r="EC1" s="4">
        <v>40391</v>
      </c>
      <c r="ED1" s="4">
        <v>40422</v>
      </c>
      <c r="EE1" s="4">
        <v>40452</v>
      </c>
      <c r="EF1" s="4">
        <v>40483</v>
      </c>
      <c r="EG1" s="4">
        <v>40513</v>
      </c>
      <c r="EH1" s="4"/>
      <c r="EI1" s="4">
        <v>40575</v>
      </c>
      <c r="EJ1" s="4">
        <v>40603</v>
      </c>
      <c r="EK1" s="4">
        <v>40634</v>
      </c>
      <c r="EL1" s="4">
        <v>40664</v>
      </c>
      <c r="EM1" s="4">
        <v>40725</v>
      </c>
      <c r="EN1" s="4">
        <v>40787</v>
      </c>
      <c r="EO1" s="4">
        <v>40817</v>
      </c>
      <c r="EP1" s="4">
        <v>40848</v>
      </c>
      <c r="EQ1" s="4">
        <v>40878</v>
      </c>
      <c r="ER1" s="4">
        <v>40909</v>
      </c>
      <c r="ES1" s="4">
        <v>40940</v>
      </c>
      <c r="ET1" s="4">
        <v>40969</v>
      </c>
      <c r="EU1" s="4">
        <v>41000</v>
      </c>
      <c r="EV1" s="4">
        <v>41030</v>
      </c>
      <c r="EW1" s="4">
        <v>41061</v>
      </c>
      <c r="EX1" s="4">
        <v>41091</v>
      </c>
      <c r="EY1" s="4">
        <v>41122</v>
      </c>
      <c r="EZ1" s="4">
        <v>41153</v>
      </c>
      <c r="FA1" s="4">
        <v>41183</v>
      </c>
      <c r="FB1" s="4">
        <v>41214</v>
      </c>
      <c r="FC1" s="4">
        <v>41244</v>
      </c>
      <c r="FD1" s="4">
        <v>41275</v>
      </c>
      <c r="FE1" s="4">
        <v>41306</v>
      </c>
      <c r="FF1" s="4">
        <v>41334</v>
      </c>
      <c r="FG1" s="4">
        <v>41365</v>
      </c>
      <c r="FH1" s="4">
        <v>41395</v>
      </c>
      <c r="FI1" s="4">
        <v>41426</v>
      </c>
      <c r="FJ1" s="4">
        <v>41456</v>
      </c>
      <c r="FK1" s="4">
        <v>41487</v>
      </c>
      <c r="FL1" s="4">
        <v>41518</v>
      </c>
      <c r="FM1" s="4">
        <v>41548</v>
      </c>
      <c r="FN1" s="4">
        <v>41579</v>
      </c>
      <c r="FO1" s="4">
        <v>41609</v>
      </c>
      <c r="FP1" s="4">
        <v>41640</v>
      </c>
      <c r="FQ1" s="4">
        <v>41671</v>
      </c>
      <c r="FR1" s="4">
        <v>41699</v>
      </c>
      <c r="FS1" s="4">
        <v>41730</v>
      </c>
      <c r="FT1" s="4">
        <v>41760</v>
      </c>
      <c r="FU1" s="4">
        <v>41791</v>
      </c>
      <c r="FV1" s="4">
        <v>41821</v>
      </c>
      <c r="FW1" s="4">
        <v>41852</v>
      </c>
      <c r="FX1" s="4">
        <v>41883</v>
      </c>
      <c r="FY1" s="4">
        <v>41913</v>
      </c>
      <c r="FZ1" s="4">
        <v>41944</v>
      </c>
      <c r="GA1" s="4">
        <v>41974</v>
      </c>
      <c r="GB1" s="4">
        <v>42005</v>
      </c>
      <c r="GC1" s="4">
        <v>42036</v>
      </c>
      <c r="GD1" s="4">
        <v>42064</v>
      </c>
      <c r="GE1" s="4">
        <v>42095</v>
      </c>
      <c r="GF1" s="4">
        <v>42125</v>
      </c>
      <c r="GG1" s="4">
        <v>42156</v>
      </c>
      <c r="GH1" s="4">
        <v>42186</v>
      </c>
      <c r="GI1" s="4">
        <v>42217</v>
      </c>
      <c r="GJ1" s="4">
        <v>42248</v>
      </c>
      <c r="GK1" s="4">
        <v>42278</v>
      </c>
      <c r="GL1" s="4">
        <v>42309</v>
      </c>
      <c r="GM1" s="4">
        <v>42339</v>
      </c>
      <c r="GN1" s="4">
        <v>42370</v>
      </c>
      <c r="GO1" s="4">
        <v>42401</v>
      </c>
      <c r="GP1" s="4">
        <v>42430</v>
      </c>
      <c r="GQ1" s="4">
        <v>42461</v>
      </c>
      <c r="GR1" s="4">
        <v>42491</v>
      </c>
      <c r="GS1" s="4">
        <v>42522</v>
      </c>
      <c r="GT1" s="4">
        <v>42552</v>
      </c>
      <c r="GU1" s="4">
        <v>42583</v>
      </c>
      <c r="GV1" s="4">
        <v>42614</v>
      </c>
      <c r="GW1" s="4">
        <v>42644</v>
      </c>
      <c r="GX1" s="4">
        <v>42675</v>
      </c>
      <c r="GY1" s="4">
        <v>42705</v>
      </c>
      <c r="GZ1" s="4">
        <v>42736</v>
      </c>
      <c r="HA1" s="4">
        <v>42767</v>
      </c>
      <c r="HB1" s="4">
        <v>42795</v>
      </c>
      <c r="HC1" s="4">
        <v>42826</v>
      </c>
      <c r="HD1" s="4">
        <v>42856</v>
      </c>
      <c r="HE1" s="4">
        <v>42887</v>
      </c>
      <c r="HF1" s="4">
        <v>42917</v>
      </c>
      <c r="HG1" s="4">
        <v>42948</v>
      </c>
      <c r="HH1" s="4">
        <v>42979</v>
      </c>
      <c r="HI1" s="4">
        <v>43009</v>
      </c>
      <c r="HJ1" s="4">
        <v>43040</v>
      </c>
      <c r="HK1" s="4">
        <v>43070</v>
      </c>
      <c r="HL1" s="4">
        <v>43101</v>
      </c>
      <c r="HM1" s="4">
        <v>43132</v>
      </c>
      <c r="HN1" s="4">
        <v>43160</v>
      </c>
      <c r="HO1" s="4">
        <v>43191</v>
      </c>
      <c r="HP1" s="4">
        <v>43221</v>
      </c>
      <c r="HQ1" s="4">
        <v>43252</v>
      </c>
      <c r="HR1" s="4">
        <v>43282</v>
      </c>
      <c r="HS1" s="4">
        <v>43313</v>
      </c>
      <c r="HT1" s="4">
        <v>43344</v>
      </c>
      <c r="HU1" s="4">
        <v>43374</v>
      </c>
      <c r="HV1" s="4">
        <v>43405</v>
      </c>
      <c r="HW1" s="4">
        <v>43435</v>
      </c>
      <c r="HX1" s="4">
        <v>43466</v>
      </c>
      <c r="HY1" s="4">
        <v>43497</v>
      </c>
      <c r="HZ1" s="4">
        <v>43525</v>
      </c>
      <c r="IA1" s="4">
        <v>43556</v>
      </c>
      <c r="IB1" s="4">
        <v>43586</v>
      </c>
      <c r="IC1" s="4">
        <v>43617</v>
      </c>
    </row>
    <row r="4" spans="2:238" ht="31.5" customHeight="1">
      <c r="B4" s="146" t="s">
        <v>44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6"/>
      <c r="EL4" s="146"/>
      <c r="EM4" s="146"/>
      <c r="EN4" s="146"/>
      <c r="EO4" s="146"/>
      <c r="EP4" s="146"/>
      <c r="EQ4" s="146"/>
      <c r="ER4" s="146"/>
      <c r="ES4" s="146"/>
      <c r="ET4" s="146"/>
      <c r="EU4" s="146"/>
      <c r="EV4" s="146"/>
      <c r="EW4" s="146"/>
      <c r="EX4" s="146"/>
      <c r="EY4" s="146"/>
      <c r="EZ4" s="146"/>
      <c r="FA4" s="146"/>
      <c r="FB4" s="146"/>
      <c r="FC4" s="146"/>
      <c r="FD4" s="146"/>
      <c r="FE4" s="146"/>
      <c r="FF4" s="146"/>
      <c r="FG4" s="146"/>
      <c r="FH4" s="146"/>
      <c r="FI4" s="146"/>
      <c r="FJ4" s="146"/>
      <c r="FK4" s="146"/>
      <c r="FL4" s="146"/>
      <c r="FM4" s="146"/>
      <c r="FN4" s="146"/>
      <c r="FO4" s="146"/>
      <c r="FP4" s="146"/>
      <c r="FQ4" s="146"/>
      <c r="FR4" s="146"/>
      <c r="FS4" s="146"/>
      <c r="FT4" s="146"/>
      <c r="FU4" s="146"/>
      <c r="FV4" s="146"/>
      <c r="FW4" s="146"/>
      <c r="FX4" s="146"/>
      <c r="FY4" s="146"/>
      <c r="FZ4" s="146"/>
      <c r="GA4" s="146"/>
      <c r="GB4" s="146"/>
      <c r="GC4" s="146"/>
      <c r="GD4" s="146"/>
      <c r="GE4" s="146"/>
      <c r="GF4" s="146"/>
      <c r="GG4" s="146"/>
      <c r="GH4" s="146"/>
      <c r="GI4" s="146"/>
      <c r="GJ4" s="146"/>
      <c r="GK4" s="146"/>
      <c r="GL4" s="146"/>
      <c r="GM4" s="146"/>
      <c r="GN4" s="146"/>
      <c r="GO4" s="146"/>
      <c r="GP4" s="146"/>
      <c r="GQ4" s="146"/>
      <c r="GR4" s="146"/>
      <c r="GS4" s="146"/>
      <c r="GT4" s="146"/>
      <c r="GU4" s="146"/>
      <c r="GV4" s="146"/>
      <c r="GW4" s="146"/>
      <c r="GX4" s="146"/>
      <c r="GY4" s="146"/>
      <c r="GZ4" s="146"/>
      <c r="HA4" s="146"/>
      <c r="HB4" s="146"/>
      <c r="HC4" s="146"/>
      <c r="HD4" s="146"/>
      <c r="HE4" s="146"/>
      <c r="HF4" s="146"/>
      <c r="HG4" s="146"/>
      <c r="HH4" s="146"/>
      <c r="HI4" s="146"/>
      <c r="HJ4" s="146"/>
      <c r="HK4" s="146"/>
      <c r="HL4" s="146"/>
      <c r="HM4" s="146"/>
      <c r="HN4" s="146"/>
      <c r="HO4" s="146"/>
      <c r="HP4" s="146"/>
      <c r="HQ4" s="146"/>
      <c r="HR4" s="146"/>
      <c r="HS4" s="146"/>
      <c r="HT4" s="146"/>
      <c r="HU4" s="146"/>
      <c r="HV4" s="146"/>
      <c r="HW4" s="146"/>
      <c r="HX4" s="146"/>
      <c r="HY4" s="146"/>
      <c r="HZ4" s="146"/>
      <c r="IA4" s="146"/>
      <c r="IB4" s="146"/>
      <c r="IC4" s="146"/>
      <c r="ID4" s="146"/>
    </row>
    <row r="5" spans="2:238" ht="23.25" customHeight="1">
      <c r="B5" s="147" t="s">
        <v>50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7"/>
      <c r="EZ5" s="147"/>
      <c r="FA5" s="147"/>
      <c r="FB5" s="147"/>
      <c r="FC5" s="147"/>
      <c r="FD5" s="147"/>
      <c r="FE5" s="147"/>
      <c r="FF5" s="147"/>
      <c r="FG5" s="147"/>
      <c r="FH5" s="147"/>
      <c r="FI5" s="147"/>
      <c r="FJ5" s="147"/>
      <c r="FK5" s="147"/>
      <c r="FL5" s="147"/>
      <c r="FM5" s="147"/>
      <c r="FN5" s="147"/>
      <c r="FO5" s="147"/>
      <c r="FP5" s="147"/>
      <c r="FQ5" s="147"/>
      <c r="FR5" s="147"/>
      <c r="FS5" s="147"/>
      <c r="FT5" s="147"/>
      <c r="FU5" s="147"/>
      <c r="FV5" s="147"/>
      <c r="FW5" s="147"/>
      <c r="FX5" s="147"/>
      <c r="FY5" s="147"/>
      <c r="FZ5" s="147"/>
      <c r="GA5" s="147"/>
      <c r="GB5" s="147"/>
      <c r="GC5" s="147"/>
      <c r="GD5" s="147"/>
      <c r="GE5" s="147"/>
      <c r="GF5" s="147"/>
      <c r="GG5" s="147"/>
      <c r="GH5" s="147"/>
      <c r="GI5" s="147"/>
      <c r="GJ5" s="147"/>
      <c r="GK5" s="147"/>
      <c r="GL5" s="147"/>
      <c r="GM5" s="147"/>
      <c r="GN5" s="147"/>
      <c r="GO5" s="147"/>
      <c r="GP5" s="147"/>
      <c r="GQ5" s="147"/>
      <c r="GR5" s="147"/>
      <c r="GS5" s="147"/>
      <c r="GT5" s="147"/>
      <c r="GU5" s="147"/>
      <c r="GV5" s="147"/>
      <c r="GW5" s="147"/>
      <c r="GX5" s="147"/>
      <c r="GY5" s="147"/>
      <c r="GZ5" s="147"/>
      <c r="HA5" s="147"/>
      <c r="HB5" s="147"/>
      <c r="HC5" s="147"/>
      <c r="HD5" s="147"/>
      <c r="HE5" s="147"/>
      <c r="HF5" s="147"/>
      <c r="HG5" s="147"/>
      <c r="HH5" s="147"/>
      <c r="HI5" s="147"/>
      <c r="HJ5" s="147"/>
      <c r="HK5" s="147"/>
      <c r="HL5" s="147"/>
      <c r="HM5" s="147"/>
      <c r="HN5" s="147"/>
      <c r="HO5" s="147"/>
      <c r="HP5" s="147"/>
      <c r="HQ5" s="147"/>
      <c r="HR5" s="147"/>
      <c r="HS5" s="147"/>
      <c r="HT5" s="147"/>
      <c r="HU5" s="147"/>
      <c r="HV5" s="147"/>
      <c r="HW5" s="147"/>
      <c r="HX5" s="147"/>
      <c r="HY5" s="147"/>
      <c r="HZ5" s="147"/>
      <c r="IA5" s="147"/>
      <c r="IB5" s="147"/>
      <c r="IC5" s="147"/>
      <c r="ID5" s="147"/>
    </row>
    <row r="6" spans="2:238" ht="21">
      <c r="B6" s="147" t="s">
        <v>46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  <c r="GK6" s="147"/>
      <c r="GL6" s="147"/>
      <c r="GM6" s="147"/>
      <c r="GN6" s="147"/>
      <c r="GO6" s="147"/>
      <c r="GP6" s="147"/>
      <c r="GQ6" s="147"/>
      <c r="GR6" s="147"/>
      <c r="GS6" s="147"/>
      <c r="GT6" s="147"/>
      <c r="GU6" s="147"/>
      <c r="GV6" s="147"/>
      <c r="GW6" s="147"/>
      <c r="GX6" s="147"/>
      <c r="GY6" s="147"/>
      <c r="GZ6" s="147"/>
      <c r="HA6" s="147"/>
      <c r="HB6" s="147"/>
      <c r="HC6" s="147"/>
      <c r="HD6" s="147"/>
      <c r="HE6" s="147"/>
      <c r="HF6" s="147"/>
      <c r="HG6" s="147"/>
      <c r="HH6" s="147"/>
      <c r="HI6" s="147"/>
      <c r="HJ6" s="147"/>
      <c r="HK6" s="147"/>
      <c r="HL6" s="147"/>
      <c r="HM6" s="147"/>
      <c r="HN6" s="147"/>
      <c r="HO6" s="147"/>
      <c r="HP6" s="147"/>
      <c r="HQ6" s="147"/>
      <c r="HR6" s="147"/>
      <c r="HS6" s="147"/>
      <c r="HT6" s="147"/>
      <c r="HU6" s="147"/>
      <c r="HV6" s="147"/>
      <c r="HW6" s="147"/>
      <c r="HX6" s="147"/>
      <c r="HY6" s="147"/>
      <c r="HZ6" s="147"/>
      <c r="IA6" s="147"/>
      <c r="IB6" s="147"/>
      <c r="IC6" s="147"/>
      <c r="ID6" s="147"/>
    </row>
    <row r="7" spans="2:226" ht="15.75" hidden="1"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6"/>
    </row>
    <row r="8" spans="2:226" ht="15.75" hidden="1"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6"/>
    </row>
    <row r="9" spans="2:226" ht="15.75" hidden="1"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6"/>
    </row>
    <row r="10" spans="2:226" ht="15.75" hidden="1"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6"/>
    </row>
    <row r="11" spans="4:225" ht="21" customHeight="1"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50"/>
      <c r="BA11" s="50"/>
      <c r="BB11" s="50"/>
      <c r="BC11" s="51"/>
      <c r="BD11" s="51"/>
      <c r="BE11" s="51"/>
      <c r="BF11" s="51"/>
      <c r="BG11" s="51"/>
      <c r="BH11" s="52"/>
      <c r="BI11" s="52"/>
      <c r="BJ11" s="52"/>
      <c r="BK11" s="52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71"/>
      <c r="GS11" s="71"/>
      <c r="GT11" s="71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</row>
    <row r="12" spans="1:256" s="6" customFormat="1" ht="27" customHeight="1">
      <c r="A12" s="1"/>
      <c r="B12" s="5"/>
      <c r="C12" s="5"/>
      <c r="D12" s="165"/>
      <c r="E12" s="166"/>
      <c r="F12" s="177">
        <v>1999</v>
      </c>
      <c r="G12" s="177"/>
      <c r="H12" s="177"/>
      <c r="I12" s="177"/>
      <c r="J12" s="177"/>
      <c r="K12" s="177"/>
      <c r="L12" s="177"/>
      <c r="M12" s="177"/>
      <c r="N12" s="158">
        <v>2000</v>
      </c>
      <c r="O12" s="159"/>
      <c r="P12" s="159"/>
      <c r="Q12" s="159"/>
      <c r="R12" s="159"/>
      <c r="S12" s="159"/>
      <c r="T12" s="159"/>
      <c r="U12" s="160"/>
      <c r="V12" s="85">
        <v>2001</v>
      </c>
      <c r="W12" s="85"/>
      <c r="X12" s="85"/>
      <c r="Y12" s="85"/>
      <c r="Z12" s="85"/>
      <c r="AA12" s="85"/>
      <c r="AB12" s="85"/>
      <c r="AC12" s="176">
        <v>2001</v>
      </c>
      <c r="AD12" s="176"/>
      <c r="AE12" s="176"/>
      <c r="AF12" s="176"/>
      <c r="AG12" s="176"/>
      <c r="AH12" s="161">
        <v>2002</v>
      </c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75">
        <v>2003</v>
      </c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49">
        <v>2004</v>
      </c>
      <c r="BG12" s="149"/>
      <c r="BH12" s="149"/>
      <c r="BI12" s="149"/>
      <c r="BJ12" s="149"/>
      <c r="BK12" s="149"/>
      <c r="BL12" s="149"/>
      <c r="BM12" s="149"/>
      <c r="BN12" s="149"/>
      <c r="BO12" s="149"/>
      <c r="BP12" s="150">
        <v>2005</v>
      </c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67">
        <v>2006</v>
      </c>
      <c r="CC12" s="167"/>
      <c r="CD12" s="167"/>
      <c r="CE12" s="167"/>
      <c r="CF12" s="167"/>
      <c r="CG12" s="167"/>
      <c r="CH12" s="167"/>
      <c r="CI12" s="167"/>
      <c r="CJ12" s="167"/>
      <c r="CK12" s="167"/>
      <c r="CL12" s="148">
        <v>2007</v>
      </c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71">
        <v>2008</v>
      </c>
      <c r="CY12" s="171"/>
      <c r="CZ12" s="171"/>
      <c r="DA12" s="171"/>
      <c r="DB12" s="171"/>
      <c r="DC12" s="171"/>
      <c r="DD12" s="171"/>
      <c r="DE12" s="171"/>
      <c r="DF12" s="171"/>
      <c r="DG12" s="171"/>
      <c r="DH12" s="171"/>
      <c r="DI12" s="171"/>
      <c r="DJ12" s="157">
        <v>2009</v>
      </c>
      <c r="DK12" s="157"/>
      <c r="DL12" s="157"/>
      <c r="DM12" s="157"/>
      <c r="DN12" s="157"/>
      <c r="DO12" s="157"/>
      <c r="DP12" s="157"/>
      <c r="DQ12" s="157"/>
      <c r="DR12" s="157"/>
      <c r="DS12" s="157"/>
      <c r="DT12" s="157"/>
      <c r="DU12" s="157"/>
      <c r="DV12" s="151">
        <v>2010</v>
      </c>
      <c r="DW12" s="151"/>
      <c r="DX12" s="151"/>
      <c r="DY12" s="151"/>
      <c r="DZ12" s="151"/>
      <c r="EA12" s="151"/>
      <c r="EB12" s="151"/>
      <c r="EC12" s="151"/>
      <c r="ED12" s="151"/>
      <c r="EE12" s="151"/>
      <c r="EF12" s="151"/>
      <c r="EG12" s="151"/>
      <c r="EH12" s="87"/>
      <c r="EI12" s="87">
        <v>2011</v>
      </c>
      <c r="EJ12" s="87"/>
      <c r="EK12" s="87"/>
      <c r="EL12" s="87"/>
      <c r="EM12" s="87"/>
      <c r="EN12" s="87"/>
      <c r="EO12" s="151">
        <v>2011</v>
      </c>
      <c r="EP12" s="151"/>
      <c r="EQ12" s="151"/>
      <c r="ER12" s="156">
        <v>2012</v>
      </c>
      <c r="ES12" s="156"/>
      <c r="ET12" s="156"/>
      <c r="EU12" s="156"/>
      <c r="EV12" s="156"/>
      <c r="EW12" s="156"/>
      <c r="EX12" s="156"/>
      <c r="EY12" s="156"/>
      <c r="EZ12" s="156"/>
      <c r="FA12" s="156"/>
      <c r="FB12" s="156"/>
      <c r="FC12" s="156"/>
      <c r="FD12" s="156">
        <v>2013</v>
      </c>
      <c r="FE12" s="156"/>
      <c r="FF12" s="156"/>
      <c r="FG12" s="156"/>
      <c r="FH12" s="156"/>
      <c r="FI12" s="156"/>
      <c r="FJ12" s="156"/>
      <c r="FK12" s="156"/>
      <c r="FL12" s="156"/>
      <c r="FM12" s="156"/>
      <c r="FN12" s="156"/>
      <c r="FO12" s="156"/>
      <c r="FP12" s="155">
        <v>2014</v>
      </c>
      <c r="FQ12" s="155"/>
      <c r="FR12" s="155"/>
      <c r="FS12" s="155"/>
      <c r="FT12" s="155"/>
      <c r="FU12" s="155"/>
      <c r="FV12" s="155"/>
      <c r="FW12" s="155"/>
      <c r="FX12" s="155"/>
      <c r="FY12" s="155"/>
      <c r="FZ12" s="155"/>
      <c r="GA12" s="155"/>
      <c r="GB12" s="155">
        <v>2015</v>
      </c>
      <c r="GC12" s="155"/>
      <c r="GD12" s="155"/>
      <c r="GE12" s="155"/>
      <c r="GF12" s="155"/>
      <c r="GG12" s="155"/>
      <c r="GH12" s="155"/>
      <c r="GI12" s="155"/>
      <c r="GJ12" s="155"/>
      <c r="GK12" s="155"/>
      <c r="GL12" s="155"/>
      <c r="GM12" s="155"/>
      <c r="GN12" s="98">
        <v>2016</v>
      </c>
      <c r="GO12" s="99"/>
      <c r="GP12" s="99"/>
      <c r="GQ12" s="99"/>
      <c r="GR12" s="99"/>
      <c r="GS12" s="99"/>
      <c r="GT12" s="99"/>
      <c r="GU12" s="99"/>
      <c r="GV12" s="99"/>
      <c r="GW12" s="99"/>
      <c r="GX12" s="163">
        <v>2016</v>
      </c>
      <c r="GY12" s="164"/>
      <c r="GZ12" s="162">
        <v>2017</v>
      </c>
      <c r="HA12" s="162"/>
      <c r="HB12" s="162"/>
      <c r="HC12" s="162"/>
      <c r="HD12" s="162"/>
      <c r="HE12" s="162"/>
      <c r="HF12" s="162"/>
      <c r="HG12" s="162"/>
      <c r="HH12" s="162"/>
      <c r="HI12" s="162"/>
      <c r="HJ12" s="162"/>
      <c r="HK12" s="162"/>
      <c r="HL12" s="152">
        <v>2018</v>
      </c>
      <c r="HM12" s="153"/>
      <c r="HN12" s="153"/>
      <c r="HO12" s="153"/>
      <c r="HP12" s="153"/>
      <c r="HQ12" s="153"/>
      <c r="HR12" s="153"/>
      <c r="HS12" s="153"/>
      <c r="HT12" s="153"/>
      <c r="HU12" s="153"/>
      <c r="HV12" s="153"/>
      <c r="HW12" s="154"/>
      <c r="HX12" s="143">
        <v>2019</v>
      </c>
      <c r="HY12" s="144"/>
      <c r="HZ12" s="144"/>
      <c r="IA12" s="144"/>
      <c r="IB12" s="144"/>
      <c r="IC12" s="145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6" customFormat="1" ht="55.5" customHeight="1">
      <c r="A13" s="1"/>
      <c r="B13" s="54" t="s">
        <v>14</v>
      </c>
      <c r="C13" s="54" t="s">
        <v>17</v>
      </c>
      <c r="D13" s="105" t="s">
        <v>22</v>
      </c>
      <c r="E13" s="105" t="s">
        <v>18</v>
      </c>
      <c r="F13" s="106" t="s">
        <v>0</v>
      </c>
      <c r="G13" s="107" t="s">
        <v>8</v>
      </c>
      <c r="H13" s="107" t="s">
        <v>11</v>
      </c>
      <c r="I13" s="107" t="s">
        <v>20</v>
      </c>
      <c r="J13" s="107" t="s">
        <v>12</v>
      </c>
      <c r="K13" s="107" t="s">
        <v>13</v>
      </c>
      <c r="L13" s="107" t="s">
        <v>1</v>
      </c>
      <c r="M13" s="107" t="s">
        <v>6</v>
      </c>
      <c r="N13" s="107" t="s">
        <v>0</v>
      </c>
      <c r="O13" s="107" t="s">
        <v>12</v>
      </c>
      <c r="P13" s="107" t="s">
        <v>1</v>
      </c>
      <c r="Q13" s="107" t="s">
        <v>2</v>
      </c>
      <c r="R13" s="107" t="s">
        <v>19</v>
      </c>
      <c r="S13" s="107" t="s">
        <v>4</v>
      </c>
      <c r="T13" s="107" t="s">
        <v>5</v>
      </c>
      <c r="U13" s="107" t="s">
        <v>6</v>
      </c>
      <c r="V13" s="107" t="s">
        <v>0</v>
      </c>
      <c r="W13" s="107" t="s">
        <v>8</v>
      </c>
      <c r="X13" s="107" t="s">
        <v>11</v>
      </c>
      <c r="Y13" s="107" t="s">
        <v>20</v>
      </c>
      <c r="Z13" s="107" t="s">
        <v>12</v>
      </c>
      <c r="AA13" s="107" t="s">
        <v>13</v>
      </c>
      <c r="AB13" s="107" t="s">
        <v>1</v>
      </c>
      <c r="AC13" s="107" t="s">
        <v>2</v>
      </c>
      <c r="AD13" s="107" t="s">
        <v>3</v>
      </c>
      <c r="AE13" s="107" t="s">
        <v>4</v>
      </c>
      <c r="AF13" s="107" t="s">
        <v>5</v>
      </c>
      <c r="AG13" s="107" t="s">
        <v>6</v>
      </c>
      <c r="AH13" s="107" t="s">
        <v>0</v>
      </c>
      <c r="AI13" s="107" t="s">
        <v>8</v>
      </c>
      <c r="AJ13" s="107" t="s">
        <v>11</v>
      </c>
      <c r="AK13" s="107" t="s">
        <v>20</v>
      </c>
      <c r="AL13" s="107" t="s">
        <v>12</v>
      </c>
      <c r="AM13" s="107" t="s">
        <v>13</v>
      </c>
      <c r="AN13" s="107" t="s">
        <v>1</v>
      </c>
      <c r="AO13" s="107" t="s">
        <v>2</v>
      </c>
      <c r="AP13" s="107" t="s">
        <v>3</v>
      </c>
      <c r="AQ13" s="107" t="s">
        <v>4</v>
      </c>
      <c r="AR13" s="107" t="s">
        <v>5</v>
      </c>
      <c r="AS13" s="107" t="s">
        <v>23</v>
      </c>
      <c r="AT13" s="107" t="s">
        <v>0</v>
      </c>
      <c r="AU13" s="107" t="s">
        <v>8</v>
      </c>
      <c r="AV13" s="107" t="s">
        <v>11</v>
      </c>
      <c r="AW13" s="107" t="s">
        <v>20</v>
      </c>
      <c r="AX13" s="107" t="s">
        <v>12</v>
      </c>
      <c r="AY13" s="107" t="s">
        <v>13</v>
      </c>
      <c r="AZ13" s="107" t="s">
        <v>1</v>
      </c>
      <c r="BA13" s="107" t="s">
        <v>2</v>
      </c>
      <c r="BB13" s="107" t="s">
        <v>3</v>
      </c>
      <c r="BC13" s="107" t="s">
        <v>4</v>
      </c>
      <c r="BD13" s="107" t="s">
        <v>5</v>
      </c>
      <c r="BE13" s="107" t="s">
        <v>6</v>
      </c>
      <c r="BF13" s="107" t="s">
        <v>0</v>
      </c>
      <c r="BG13" s="107" t="s">
        <v>8</v>
      </c>
      <c r="BH13" s="108" t="s">
        <v>12</v>
      </c>
      <c r="BI13" s="108" t="s">
        <v>13</v>
      </c>
      <c r="BJ13" s="108" t="s">
        <v>1</v>
      </c>
      <c r="BK13" s="108" t="s">
        <v>2</v>
      </c>
      <c r="BL13" s="108" t="s">
        <v>3</v>
      </c>
      <c r="BM13" s="108" t="s">
        <v>4</v>
      </c>
      <c r="BN13" s="108" t="s">
        <v>5</v>
      </c>
      <c r="BO13" s="108" t="s">
        <v>6</v>
      </c>
      <c r="BP13" s="108" t="s">
        <v>0</v>
      </c>
      <c r="BQ13" s="108" t="s">
        <v>8</v>
      </c>
      <c r="BR13" s="108" t="s">
        <v>11</v>
      </c>
      <c r="BS13" s="108" t="s">
        <v>20</v>
      </c>
      <c r="BT13" s="108" t="s">
        <v>12</v>
      </c>
      <c r="BU13" s="108" t="s">
        <v>13</v>
      </c>
      <c r="BV13" s="108" t="s">
        <v>1</v>
      </c>
      <c r="BW13" s="108" t="s">
        <v>2</v>
      </c>
      <c r="BX13" s="108" t="s">
        <v>3</v>
      </c>
      <c r="BY13" s="108" t="s">
        <v>4</v>
      </c>
      <c r="BZ13" s="108" t="s">
        <v>5</v>
      </c>
      <c r="CA13" s="108" t="s">
        <v>6</v>
      </c>
      <c r="CB13" s="108" t="s">
        <v>0</v>
      </c>
      <c r="CC13" s="108" t="s">
        <v>8</v>
      </c>
      <c r="CD13" s="108" t="s">
        <v>11</v>
      </c>
      <c r="CE13" s="108" t="s">
        <v>20</v>
      </c>
      <c r="CF13" s="108" t="s">
        <v>12</v>
      </c>
      <c r="CG13" s="108" t="s">
        <v>13</v>
      </c>
      <c r="CH13" s="108" t="s">
        <v>1</v>
      </c>
      <c r="CI13" s="108" t="s">
        <v>2</v>
      </c>
      <c r="CJ13" s="108" t="s">
        <v>4</v>
      </c>
      <c r="CK13" s="108" t="s">
        <v>5</v>
      </c>
      <c r="CL13" s="108" t="s">
        <v>26</v>
      </c>
      <c r="CM13" s="108" t="s">
        <v>27</v>
      </c>
      <c r="CN13" s="108" t="s">
        <v>28</v>
      </c>
      <c r="CO13" s="108" t="s">
        <v>29</v>
      </c>
      <c r="CP13" s="108" t="s">
        <v>30</v>
      </c>
      <c r="CQ13" s="108" t="s">
        <v>31</v>
      </c>
      <c r="CR13" s="108" t="s">
        <v>32</v>
      </c>
      <c r="CS13" s="108" t="s">
        <v>33</v>
      </c>
      <c r="CT13" s="108" t="s">
        <v>34</v>
      </c>
      <c r="CU13" s="108" t="s">
        <v>35</v>
      </c>
      <c r="CV13" s="108" t="s">
        <v>36</v>
      </c>
      <c r="CW13" s="108" t="s">
        <v>37</v>
      </c>
      <c r="CX13" s="108" t="s">
        <v>26</v>
      </c>
      <c r="CY13" s="108" t="s">
        <v>27</v>
      </c>
      <c r="CZ13" s="108" t="s">
        <v>28</v>
      </c>
      <c r="DA13" s="108" t="s">
        <v>29</v>
      </c>
      <c r="DB13" s="108" t="s">
        <v>30</v>
      </c>
      <c r="DC13" s="108" t="s">
        <v>31</v>
      </c>
      <c r="DD13" s="108" t="s">
        <v>32</v>
      </c>
      <c r="DE13" s="108" t="s">
        <v>33</v>
      </c>
      <c r="DF13" s="108" t="s">
        <v>34</v>
      </c>
      <c r="DG13" s="108" t="s">
        <v>35</v>
      </c>
      <c r="DH13" s="108" t="s">
        <v>36</v>
      </c>
      <c r="DI13" s="108" t="s">
        <v>37</v>
      </c>
      <c r="DJ13" s="108" t="s">
        <v>26</v>
      </c>
      <c r="DK13" s="108" t="s">
        <v>27</v>
      </c>
      <c r="DL13" s="108" t="s">
        <v>28</v>
      </c>
      <c r="DM13" s="108" t="s">
        <v>29</v>
      </c>
      <c r="DN13" s="108" t="s">
        <v>30</v>
      </c>
      <c r="DO13" s="108" t="s">
        <v>31</v>
      </c>
      <c r="DP13" s="108" t="s">
        <v>32</v>
      </c>
      <c r="DQ13" s="108" t="s">
        <v>33</v>
      </c>
      <c r="DR13" s="108" t="s">
        <v>34</v>
      </c>
      <c r="DS13" s="108" t="s">
        <v>35</v>
      </c>
      <c r="DT13" s="108" t="s">
        <v>36</v>
      </c>
      <c r="DU13" s="108" t="s">
        <v>37</v>
      </c>
      <c r="DV13" s="108" t="s">
        <v>26</v>
      </c>
      <c r="DW13" s="108" t="s">
        <v>27</v>
      </c>
      <c r="DX13" s="108" t="s">
        <v>28</v>
      </c>
      <c r="DY13" s="108" t="s">
        <v>29</v>
      </c>
      <c r="DZ13" s="108" t="s">
        <v>30</v>
      </c>
      <c r="EA13" s="108" t="s">
        <v>31</v>
      </c>
      <c r="EB13" s="108" t="s">
        <v>32</v>
      </c>
      <c r="EC13" s="108" t="s">
        <v>33</v>
      </c>
      <c r="ED13" s="108" t="s">
        <v>34</v>
      </c>
      <c r="EE13" s="108" t="s">
        <v>35</v>
      </c>
      <c r="EF13" s="108" t="s">
        <v>36</v>
      </c>
      <c r="EG13" s="108" t="s">
        <v>37</v>
      </c>
      <c r="EH13" s="108" t="s">
        <v>26</v>
      </c>
      <c r="EI13" s="108" t="s">
        <v>27</v>
      </c>
      <c r="EJ13" s="108" t="s">
        <v>28</v>
      </c>
      <c r="EK13" s="108" t="s">
        <v>29</v>
      </c>
      <c r="EL13" s="108" t="s">
        <v>30</v>
      </c>
      <c r="EM13" s="108" t="s">
        <v>32</v>
      </c>
      <c r="EN13" s="108" t="s">
        <v>34</v>
      </c>
      <c r="EO13" s="108" t="s">
        <v>35</v>
      </c>
      <c r="EP13" s="108" t="s">
        <v>36</v>
      </c>
      <c r="EQ13" s="108" t="s">
        <v>37</v>
      </c>
      <c r="ER13" s="108" t="s">
        <v>26</v>
      </c>
      <c r="ES13" s="108" t="s">
        <v>27</v>
      </c>
      <c r="ET13" s="108" t="s">
        <v>28</v>
      </c>
      <c r="EU13" s="108" t="s">
        <v>29</v>
      </c>
      <c r="EV13" s="108" t="s">
        <v>30</v>
      </c>
      <c r="EW13" s="108" t="s">
        <v>31</v>
      </c>
      <c r="EX13" s="108" t="s">
        <v>32</v>
      </c>
      <c r="EY13" s="108" t="s">
        <v>33</v>
      </c>
      <c r="EZ13" s="108" t="s">
        <v>34</v>
      </c>
      <c r="FA13" s="108" t="s">
        <v>35</v>
      </c>
      <c r="FB13" s="108" t="s">
        <v>36</v>
      </c>
      <c r="FC13" s="108" t="s">
        <v>37</v>
      </c>
      <c r="FD13" s="108" t="s">
        <v>26</v>
      </c>
      <c r="FE13" s="108" t="s">
        <v>27</v>
      </c>
      <c r="FF13" s="108" t="s">
        <v>28</v>
      </c>
      <c r="FG13" s="108" t="s">
        <v>29</v>
      </c>
      <c r="FH13" s="108" t="s">
        <v>30</v>
      </c>
      <c r="FI13" s="108" t="s">
        <v>31</v>
      </c>
      <c r="FJ13" s="108" t="s">
        <v>32</v>
      </c>
      <c r="FK13" s="108" t="s">
        <v>33</v>
      </c>
      <c r="FL13" s="108" t="s">
        <v>34</v>
      </c>
      <c r="FM13" s="108" t="s">
        <v>35</v>
      </c>
      <c r="FN13" s="108" t="s">
        <v>36</v>
      </c>
      <c r="FO13" s="108" t="s">
        <v>37</v>
      </c>
      <c r="FP13" s="108" t="s">
        <v>26</v>
      </c>
      <c r="FQ13" s="108" t="s">
        <v>27</v>
      </c>
      <c r="FR13" s="108" t="s">
        <v>28</v>
      </c>
      <c r="FS13" s="108" t="s">
        <v>29</v>
      </c>
      <c r="FT13" s="108" t="s">
        <v>30</v>
      </c>
      <c r="FU13" s="108" t="s">
        <v>31</v>
      </c>
      <c r="FV13" s="108" t="s">
        <v>32</v>
      </c>
      <c r="FW13" s="108" t="s">
        <v>33</v>
      </c>
      <c r="FX13" s="108" t="s">
        <v>34</v>
      </c>
      <c r="FY13" s="108" t="s">
        <v>35</v>
      </c>
      <c r="FZ13" s="108" t="s">
        <v>36</v>
      </c>
      <c r="GA13" s="108" t="s">
        <v>37</v>
      </c>
      <c r="GB13" s="108" t="s">
        <v>26</v>
      </c>
      <c r="GC13" s="108" t="s">
        <v>27</v>
      </c>
      <c r="GD13" s="108" t="s">
        <v>28</v>
      </c>
      <c r="GE13" s="108" t="s">
        <v>29</v>
      </c>
      <c r="GF13" s="108" t="s">
        <v>30</v>
      </c>
      <c r="GG13" s="108" t="s">
        <v>31</v>
      </c>
      <c r="GH13" s="108" t="s">
        <v>32</v>
      </c>
      <c r="GI13" s="108" t="s">
        <v>33</v>
      </c>
      <c r="GJ13" s="108" t="s">
        <v>34</v>
      </c>
      <c r="GK13" s="108" t="s">
        <v>35</v>
      </c>
      <c r="GL13" s="108" t="s">
        <v>36</v>
      </c>
      <c r="GM13" s="108" t="s">
        <v>37</v>
      </c>
      <c r="GN13" s="108" t="s">
        <v>26</v>
      </c>
      <c r="GO13" s="108" t="s">
        <v>27</v>
      </c>
      <c r="GP13" s="108" t="s">
        <v>28</v>
      </c>
      <c r="GQ13" s="108" t="s">
        <v>29</v>
      </c>
      <c r="GR13" s="108" t="s">
        <v>30</v>
      </c>
      <c r="GS13" s="108" t="s">
        <v>31</v>
      </c>
      <c r="GT13" s="108" t="s">
        <v>32</v>
      </c>
      <c r="GU13" s="108" t="s">
        <v>33</v>
      </c>
      <c r="GV13" s="108" t="s">
        <v>34</v>
      </c>
      <c r="GW13" s="108" t="s">
        <v>35</v>
      </c>
      <c r="GX13" s="108" t="s">
        <v>36</v>
      </c>
      <c r="GY13" s="108" t="s">
        <v>37</v>
      </c>
      <c r="GZ13" s="109" t="s">
        <v>26</v>
      </c>
      <c r="HA13" s="109" t="s">
        <v>27</v>
      </c>
      <c r="HB13" s="109" t="s">
        <v>28</v>
      </c>
      <c r="HC13" s="109" t="s">
        <v>29</v>
      </c>
      <c r="HD13" s="109" t="s">
        <v>30</v>
      </c>
      <c r="HE13" s="109" t="s">
        <v>31</v>
      </c>
      <c r="HF13" s="109" t="s">
        <v>32</v>
      </c>
      <c r="HG13" s="109" t="s">
        <v>47</v>
      </c>
      <c r="HH13" s="109" t="s">
        <v>48</v>
      </c>
      <c r="HI13" s="109" t="s">
        <v>35</v>
      </c>
      <c r="HJ13" s="109" t="s">
        <v>36</v>
      </c>
      <c r="HK13" s="109" t="s">
        <v>37</v>
      </c>
      <c r="HL13" s="109" t="s">
        <v>26</v>
      </c>
      <c r="HM13" s="109" t="s">
        <v>27</v>
      </c>
      <c r="HN13" s="109" t="s">
        <v>28</v>
      </c>
      <c r="HO13" s="109" t="s">
        <v>29</v>
      </c>
      <c r="HP13" s="109" t="s">
        <v>30</v>
      </c>
      <c r="HQ13" s="109" t="s">
        <v>31</v>
      </c>
      <c r="HR13" s="109" t="s">
        <v>32</v>
      </c>
      <c r="HS13" s="108" t="s">
        <v>33</v>
      </c>
      <c r="HT13" s="110" t="s">
        <v>48</v>
      </c>
      <c r="HU13" s="110" t="s">
        <v>35</v>
      </c>
      <c r="HV13" s="110" t="s">
        <v>36</v>
      </c>
      <c r="HW13" s="110" t="s">
        <v>37</v>
      </c>
      <c r="HX13" s="110" t="s">
        <v>26</v>
      </c>
      <c r="HY13" s="110" t="s">
        <v>27</v>
      </c>
      <c r="HZ13" s="110" t="s">
        <v>28</v>
      </c>
      <c r="IA13" s="110" t="s">
        <v>29</v>
      </c>
      <c r="IB13" s="110" t="s">
        <v>30</v>
      </c>
      <c r="IC13" s="110" t="s">
        <v>31</v>
      </c>
      <c r="ID13" s="110" t="s">
        <v>49</v>
      </c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9" customFormat="1" ht="24.75" customHeight="1">
      <c r="A14" s="7"/>
      <c r="B14" s="56" t="s">
        <v>24</v>
      </c>
      <c r="C14" s="56" t="s">
        <v>15</v>
      </c>
      <c r="D14" s="83" t="s">
        <v>9</v>
      </c>
      <c r="E14" s="57" t="s">
        <v>10</v>
      </c>
      <c r="F14" s="42">
        <v>96703</v>
      </c>
      <c r="G14" s="43">
        <v>91285</v>
      </c>
      <c r="H14" s="43">
        <v>112380</v>
      </c>
      <c r="I14" s="43">
        <v>105265</v>
      </c>
      <c r="J14" s="43">
        <v>57580</v>
      </c>
      <c r="K14" s="43">
        <v>92875</v>
      </c>
      <c r="L14" s="43">
        <v>119641</v>
      </c>
      <c r="M14" s="43">
        <v>116690</v>
      </c>
      <c r="N14" s="43">
        <v>117914</v>
      </c>
      <c r="O14" s="43">
        <v>115238</v>
      </c>
      <c r="P14" s="43">
        <v>125099</v>
      </c>
      <c r="Q14" s="43">
        <v>127746</v>
      </c>
      <c r="R14" s="43">
        <v>116316</v>
      </c>
      <c r="S14" s="43">
        <v>122540</v>
      </c>
      <c r="T14" s="43">
        <v>121492</v>
      </c>
      <c r="U14" s="43">
        <v>122010</v>
      </c>
      <c r="V14" s="43">
        <v>116214</v>
      </c>
      <c r="W14" s="43">
        <v>106892</v>
      </c>
      <c r="X14" s="43">
        <v>120118</v>
      </c>
      <c r="Y14" s="43">
        <v>118387</v>
      </c>
      <c r="Z14" s="43">
        <v>123340</v>
      </c>
      <c r="AA14" s="43">
        <v>119522</v>
      </c>
      <c r="AB14" s="43">
        <v>130904</v>
      </c>
      <c r="AC14" s="43">
        <v>129389</v>
      </c>
      <c r="AD14" s="43">
        <v>122454</v>
      </c>
      <c r="AE14" s="43">
        <v>124961</v>
      </c>
      <c r="AF14" s="43">
        <v>115670</v>
      </c>
      <c r="AG14" s="43">
        <v>119283</v>
      </c>
      <c r="AH14" s="43">
        <v>125291</v>
      </c>
      <c r="AI14" s="43">
        <v>114590</v>
      </c>
      <c r="AJ14" s="43">
        <v>128513</v>
      </c>
      <c r="AK14" s="43">
        <v>80233</v>
      </c>
      <c r="AL14" s="43">
        <v>133391</v>
      </c>
      <c r="AM14" s="43">
        <v>132725</v>
      </c>
      <c r="AN14" s="43">
        <v>132855</v>
      </c>
      <c r="AO14" s="43">
        <v>136408</v>
      </c>
      <c r="AP14" s="43">
        <v>131365</v>
      </c>
      <c r="AQ14" s="43">
        <v>133582</v>
      </c>
      <c r="AR14" s="43">
        <v>119783</v>
      </c>
      <c r="AS14" s="43">
        <v>124692</v>
      </c>
      <c r="AT14" s="43">
        <v>121969</v>
      </c>
      <c r="AU14" s="43">
        <v>118095</v>
      </c>
      <c r="AV14" s="43">
        <v>131516</v>
      </c>
      <c r="AW14" s="43">
        <v>124124</v>
      </c>
      <c r="AX14" s="43">
        <v>132167</v>
      </c>
      <c r="AY14" s="43">
        <v>128630</v>
      </c>
      <c r="AZ14" s="43">
        <v>129152</v>
      </c>
      <c r="BA14" s="43">
        <v>85675</v>
      </c>
      <c r="BB14" s="43">
        <v>122678</v>
      </c>
      <c r="BC14" s="43">
        <v>128406</v>
      </c>
      <c r="BD14" s="43">
        <v>124047</v>
      </c>
      <c r="BE14" s="43">
        <v>123522</v>
      </c>
      <c r="BF14" s="43">
        <v>123469</v>
      </c>
      <c r="BG14" s="43">
        <v>112029</v>
      </c>
      <c r="BH14" s="43">
        <v>100080</v>
      </c>
      <c r="BI14" s="43">
        <v>122032</v>
      </c>
      <c r="BJ14" s="43">
        <v>125013</v>
      </c>
      <c r="BK14" s="43">
        <v>123552</v>
      </c>
      <c r="BL14" s="43">
        <v>118326</v>
      </c>
      <c r="BM14" s="43">
        <v>122730</v>
      </c>
      <c r="BN14" s="43" t="e">
        <v>#REF!</v>
      </c>
      <c r="BO14" s="43">
        <v>117255</v>
      </c>
      <c r="BP14" s="43">
        <v>119154</v>
      </c>
      <c r="BQ14" s="43">
        <v>109697</v>
      </c>
      <c r="BR14" s="43">
        <v>118544</v>
      </c>
      <c r="BS14" s="43">
        <v>112740</v>
      </c>
      <c r="BT14" s="43">
        <v>116713</v>
      </c>
      <c r="BU14" s="43">
        <v>105240</v>
      </c>
      <c r="BV14" s="43">
        <v>115124</v>
      </c>
      <c r="BW14" s="43">
        <v>112940</v>
      </c>
      <c r="BX14" s="43">
        <v>109919</v>
      </c>
      <c r="BY14" s="43">
        <v>111825</v>
      </c>
      <c r="BZ14" s="43">
        <v>107317</v>
      </c>
      <c r="CA14" s="43">
        <v>111292</v>
      </c>
      <c r="CB14" s="43">
        <v>109161</v>
      </c>
      <c r="CC14" s="43">
        <v>98466</v>
      </c>
      <c r="CD14" s="43">
        <v>107190</v>
      </c>
      <c r="CE14" s="43">
        <v>94599</v>
      </c>
      <c r="CF14" s="43">
        <v>105761</v>
      </c>
      <c r="CG14" s="43">
        <v>101455</v>
      </c>
      <c r="CH14" s="43">
        <v>103802</v>
      </c>
      <c r="CI14" s="43">
        <v>102659</v>
      </c>
      <c r="CJ14" s="43">
        <v>90902</v>
      </c>
      <c r="CK14" s="43">
        <v>101951</v>
      </c>
      <c r="CL14" s="43">
        <v>93684</v>
      </c>
      <c r="CM14" s="43">
        <v>81385</v>
      </c>
      <c r="CN14" s="43">
        <v>87656</v>
      </c>
      <c r="CO14" s="43">
        <v>94357</v>
      </c>
      <c r="CP14" s="43">
        <v>96755</v>
      </c>
      <c r="CQ14" s="43">
        <v>93718</v>
      </c>
      <c r="CR14" s="43">
        <v>94322</v>
      </c>
      <c r="CS14" s="43">
        <v>94214</v>
      </c>
      <c r="CT14" s="43">
        <v>90858</v>
      </c>
      <c r="CU14" s="43">
        <v>91063</v>
      </c>
      <c r="CV14" s="43">
        <v>87280</v>
      </c>
      <c r="CW14" s="43">
        <v>89161</v>
      </c>
      <c r="CX14" s="43">
        <v>86664</v>
      </c>
      <c r="CY14" s="43">
        <v>78952</v>
      </c>
      <c r="CZ14" s="43">
        <v>85300</v>
      </c>
      <c r="DA14" s="43">
        <v>82088</v>
      </c>
      <c r="DB14" s="43">
        <v>84623</v>
      </c>
      <c r="DC14" s="43">
        <v>75736</v>
      </c>
      <c r="DD14" s="43">
        <v>84964</v>
      </c>
      <c r="DE14" s="43">
        <v>84229</v>
      </c>
      <c r="DF14" s="43">
        <v>81009</v>
      </c>
      <c r="DG14" s="43">
        <v>82971</v>
      </c>
      <c r="DH14" s="43">
        <v>73326</v>
      </c>
      <c r="DI14" s="43">
        <v>76364</v>
      </c>
      <c r="DJ14" s="44">
        <v>84859</v>
      </c>
      <c r="DK14" s="44">
        <v>74541</v>
      </c>
      <c r="DL14" s="44">
        <v>82720</v>
      </c>
      <c r="DM14" s="44">
        <v>79438</v>
      </c>
      <c r="DN14" s="44">
        <v>82295</v>
      </c>
      <c r="DO14" s="44">
        <v>67641</v>
      </c>
      <c r="DP14" s="44">
        <v>86957</v>
      </c>
      <c r="DQ14" s="44">
        <v>86725</v>
      </c>
      <c r="DR14" s="44">
        <v>74638</v>
      </c>
      <c r="DS14" s="44">
        <v>86237</v>
      </c>
      <c r="DT14" s="44">
        <v>81868</v>
      </c>
      <c r="DU14" s="44">
        <v>85246</v>
      </c>
      <c r="DV14" s="44">
        <v>81876</v>
      </c>
      <c r="DW14" s="44">
        <v>78007</v>
      </c>
      <c r="DX14" s="44">
        <v>84166</v>
      </c>
      <c r="DY14" s="44">
        <v>77715</v>
      </c>
      <c r="DZ14" s="44">
        <v>78877</v>
      </c>
      <c r="EA14" s="44">
        <v>81783</v>
      </c>
      <c r="EB14" s="44">
        <v>67103</v>
      </c>
      <c r="EC14" s="44">
        <v>80415</v>
      </c>
      <c r="ED14" s="44">
        <v>63936</v>
      </c>
      <c r="EE14" s="44">
        <v>74978</v>
      </c>
      <c r="EF14" s="44">
        <v>73424</v>
      </c>
      <c r="EG14" s="44">
        <v>69571</v>
      </c>
      <c r="EH14" s="44">
        <v>81876</v>
      </c>
      <c r="EI14" s="44">
        <v>69301</v>
      </c>
      <c r="EJ14" s="44">
        <v>68534</v>
      </c>
      <c r="EK14" s="44">
        <v>72568</v>
      </c>
      <c r="EL14" s="44">
        <v>82664</v>
      </c>
      <c r="EM14" s="44">
        <v>72591</v>
      </c>
      <c r="EN14" s="44">
        <v>77901</v>
      </c>
      <c r="EO14" s="44">
        <v>80632</v>
      </c>
      <c r="EP14" s="44">
        <v>76589</v>
      </c>
      <c r="EQ14" s="44">
        <v>77346</v>
      </c>
      <c r="ER14" s="44">
        <v>78360</v>
      </c>
      <c r="ES14" s="44">
        <v>75725</v>
      </c>
      <c r="ET14" s="44">
        <v>82345</v>
      </c>
      <c r="EU14" s="44">
        <v>79047</v>
      </c>
      <c r="EV14" s="44">
        <v>82171</v>
      </c>
      <c r="EW14" s="44">
        <v>81787</v>
      </c>
      <c r="EX14" s="44">
        <v>86374</v>
      </c>
      <c r="EY14" s="44">
        <v>85215</v>
      </c>
      <c r="EZ14" s="44">
        <v>81623</v>
      </c>
      <c r="FA14" s="44">
        <v>84964</v>
      </c>
      <c r="FB14" s="44">
        <v>82060</v>
      </c>
      <c r="FC14" s="44">
        <v>79075</v>
      </c>
      <c r="FD14" s="44">
        <v>71544</v>
      </c>
      <c r="FE14" s="44">
        <v>74942</v>
      </c>
      <c r="FF14" s="44">
        <v>79216</v>
      </c>
      <c r="FG14" s="44">
        <v>67532</v>
      </c>
      <c r="FH14" s="44">
        <v>70832</v>
      </c>
      <c r="FI14" s="44">
        <v>75701</v>
      </c>
      <c r="FJ14" s="44">
        <v>63649</v>
      </c>
      <c r="FK14" s="44">
        <v>66408</v>
      </c>
      <c r="FL14" s="44">
        <v>66431</v>
      </c>
      <c r="FM14" s="44">
        <v>62988</v>
      </c>
      <c r="FN14" s="44">
        <v>66359</v>
      </c>
      <c r="FO14" s="44">
        <v>72325</v>
      </c>
      <c r="FP14" s="44">
        <v>67456</v>
      </c>
      <c r="FQ14" s="44">
        <v>60777</v>
      </c>
      <c r="FR14" s="44">
        <v>74828</v>
      </c>
      <c r="FS14" s="44">
        <v>67477</v>
      </c>
      <c r="FT14" s="44">
        <v>72581</v>
      </c>
      <c r="FU14" s="44">
        <v>69124</v>
      </c>
      <c r="FV14" s="44">
        <v>71470</v>
      </c>
      <c r="FW14" s="44">
        <v>68636</v>
      </c>
      <c r="FX14" s="44">
        <v>67393</v>
      </c>
      <c r="FY14" s="44">
        <v>59535</v>
      </c>
      <c r="FZ14" s="44">
        <v>58242</v>
      </c>
      <c r="GA14" s="44">
        <v>46881</v>
      </c>
      <c r="GB14" s="44">
        <v>61531</v>
      </c>
      <c r="GC14" s="44">
        <v>49923</v>
      </c>
      <c r="GD14" s="44">
        <v>62523</v>
      </c>
      <c r="GE14" s="44">
        <v>65503</v>
      </c>
      <c r="GF14" s="44">
        <v>68885</v>
      </c>
      <c r="GG14" s="44">
        <v>54581</v>
      </c>
      <c r="GH14" s="44">
        <v>62412</v>
      </c>
      <c r="GI14" s="44">
        <v>65666</v>
      </c>
      <c r="GJ14" s="44">
        <v>59208</v>
      </c>
      <c r="GK14" s="44">
        <v>59001</v>
      </c>
      <c r="GL14" s="44">
        <v>52681</v>
      </c>
      <c r="GM14" s="44">
        <v>58614</v>
      </c>
      <c r="GN14" s="44">
        <v>57845</v>
      </c>
      <c r="GO14" s="44">
        <v>43558</v>
      </c>
      <c r="GP14" s="44">
        <v>56441</v>
      </c>
      <c r="GQ14" s="44">
        <v>54579</v>
      </c>
      <c r="GR14" s="44">
        <v>1061</v>
      </c>
      <c r="GS14" s="44">
        <v>1055.5666666666666</v>
      </c>
      <c r="GT14" s="44">
        <v>729.0645161290323</v>
      </c>
      <c r="GU14" s="44">
        <v>1006.258064516129</v>
      </c>
      <c r="GV14" s="44">
        <v>1307.2</v>
      </c>
      <c r="GW14" s="44">
        <v>1498.774193548387</v>
      </c>
      <c r="GX14" s="44">
        <v>996.8</v>
      </c>
      <c r="GY14" s="44">
        <v>818.3870967741935</v>
      </c>
      <c r="GZ14" s="44">
        <v>1265.225806451613</v>
      </c>
      <c r="HA14" s="44">
        <v>1285.2142857142858</v>
      </c>
      <c r="HB14" s="44">
        <v>1207.4193548387098</v>
      </c>
      <c r="HC14" s="44">
        <v>1279.5</v>
      </c>
      <c r="HD14" s="44">
        <v>1098</v>
      </c>
      <c r="HE14" s="44">
        <v>1123</v>
      </c>
      <c r="HF14" s="86">
        <v>1233</v>
      </c>
      <c r="HG14" s="88">
        <v>1162</v>
      </c>
      <c r="HH14" s="91">
        <v>1109</v>
      </c>
      <c r="HI14" s="93">
        <v>852</v>
      </c>
      <c r="HJ14" s="95">
        <v>850</v>
      </c>
      <c r="HK14" s="96">
        <v>1027</v>
      </c>
      <c r="HL14" s="101">
        <v>1178</v>
      </c>
      <c r="HM14" s="102">
        <v>1293</v>
      </c>
      <c r="HN14" s="112">
        <v>1240</v>
      </c>
      <c r="HO14" s="113">
        <v>1230</v>
      </c>
      <c r="HP14" s="116">
        <v>1193</v>
      </c>
      <c r="HQ14" s="117">
        <v>1076</v>
      </c>
      <c r="HR14" s="119">
        <v>987</v>
      </c>
      <c r="HS14" s="44">
        <v>926</v>
      </c>
      <c r="HT14" s="121">
        <v>889</v>
      </c>
      <c r="HU14" s="124">
        <v>768</v>
      </c>
      <c r="HV14" s="126">
        <v>894</v>
      </c>
      <c r="HW14" s="129">
        <v>910</v>
      </c>
      <c r="HX14" s="131">
        <v>919</v>
      </c>
      <c r="HY14" s="133">
        <v>887</v>
      </c>
      <c r="HZ14" s="136">
        <v>849</v>
      </c>
      <c r="IA14" s="138">
        <v>780</v>
      </c>
      <c r="IB14" s="139">
        <v>817.6129032258065</v>
      </c>
      <c r="IC14" s="142">
        <v>657.1333333333333</v>
      </c>
      <c r="ID14" s="142">
        <f>IC14-IB14</f>
        <v>-160.47956989247314</v>
      </c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6" s="9" customFormat="1" ht="24.75" customHeight="1">
      <c r="A15" s="7"/>
      <c r="B15" s="172" t="s">
        <v>21</v>
      </c>
      <c r="C15" s="173" t="s">
        <v>16</v>
      </c>
      <c r="D15" s="174" t="s">
        <v>25</v>
      </c>
      <c r="E15" s="58">
        <v>88</v>
      </c>
      <c r="F15" s="42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>
        <v>123505</v>
      </c>
      <c r="BJ15" s="43">
        <v>134866</v>
      </c>
      <c r="BK15" s="43">
        <v>310057</v>
      </c>
      <c r="BL15" s="43">
        <v>671842</v>
      </c>
      <c r="BM15" s="43">
        <v>904779</v>
      </c>
      <c r="BN15" s="43" t="e">
        <v>#REF!</v>
      </c>
      <c r="BO15" s="43">
        <v>684480</v>
      </c>
      <c r="BP15" s="43">
        <v>939037</v>
      </c>
      <c r="BQ15" s="43">
        <v>967563</v>
      </c>
      <c r="BR15" s="43">
        <v>1018177</v>
      </c>
      <c r="BS15" s="43">
        <v>1073256</v>
      </c>
      <c r="BT15" s="43">
        <v>1024917</v>
      </c>
      <c r="BU15" s="43">
        <v>1101512</v>
      </c>
      <c r="BV15" s="43">
        <v>1147406</v>
      </c>
      <c r="BW15" s="43">
        <v>1062589</v>
      </c>
      <c r="BX15" s="43">
        <v>740641</v>
      </c>
      <c r="BY15" s="43">
        <v>1013908</v>
      </c>
      <c r="BZ15" s="43">
        <v>753087</v>
      </c>
      <c r="CA15" s="43">
        <v>889129</v>
      </c>
      <c r="CB15" s="43">
        <v>1097191</v>
      </c>
      <c r="CC15" s="43">
        <v>1000645</v>
      </c>
      <c r="CD15" s="43">
        <v>626149</v>
      </c>
      <c r="CE15" s="43">
        <v>1089731</v>
      </c>
      <c r="CF15" s="43">
        <v>1096922</v>
      </c>
      <c r="CG15" s="43">
        <v>1061499</v>
      </c>
      <c r="CH15" s="43">
        <v>1155337</v>
      </c>
      <c r="CI15" s="43">
        <v>1134623</v>
      </c>
      <c r="CJ15" s="43">
        <v>1141719</v>
      </c>
      <c r="CK15" s="43">
        <v>1081334</v>
      </c>
      <c r="CL15" s="43">
        <v>1150004</v>
      </c>
      <c r="CM15" s="43">
        <v>895107</v>
      </c>
      <c r="CN15" s="43">
        <v>850276</v>
      </c>
      <c r="CO15" s="43">
        <v>825592</v>
      </c>
      <c r="CP15" s="43">
        <v>1145862</v>
      </c>
      <c r="CQ15" s="43">
        <v>1096587</v>
      </c>
      <c r="CR15" s="43">
        <v>1133924</v>
      </c>
      <c r="CS15" s="43">
        <v>842794</v>
      </c>
      <c r="CT15" s="43">
        <v>1057686</v>
      </c>
      <c r="CU15" s="43">
        <v>1122961</v>
      </c>
      <c r="CV15" s="43">
        <v>1084950</v>
      </c>
      <c r="CW15" s="43">
        <v>1115578</v>
      </c>
      <c r="CX15" s="43">
        <v>851043</v>
      </c>
      <c r="CY15" s="43">
        <v>1006690</v>
      </c>
      <c r="CZ15" s="43">
        <v>770050</v>
      </c>
      <c r="DA15" s="43">
        <v>1075554</v>
      </c>
      <c r="DB15" s="43">
        <v>895032</v>
      </c>
      <c r="DC15" s="43">
        <v>1072200</v>
      </c>
      <c r="DD15" s="43">
        <v>1097799</v>
      </c>
      <c r="DE15" s="43">
        <v>998153</v>
      </c>
      <c r="DF15" s="43">
        <v>801395</v>
      </c>
      <c r="DG15" s="43">
        <v>884752</v>
      </c>
      <c r="DH15" s="43">
        <v>866627</v>
      </c>
      <c r="DI15" s="43">
        <v>940377</v>
      </c>
      <c r="DJ15" s="44">
        <v>956636</v>
      </c>
      <c r="DK15" s="44">
        <v>869138</v>
      </c>
      <c r="DL15" s="44">
        <v>1029443</v>
      </c>
      <c r="DM15" s="44">
        <v>869625</v>
      </c>
      <c r="DN15" s="44">
        <v>1062940</v>
      </c>
      <c r="DO15" s="44">
        <v>1042234</v>
      </c>
      <c r="DP15" s="44">
        <v>1235209</v>
      </c>
      <c r="DQ15" s="44">
        <v>1232778</v>
      </c>
      <c r="DR15" s="44">
        <v>1225546</v>
      </c>
      <c r="DS15" s="44">
        <v>1221610</v>
      </c>
      <c r="DT15" s="44">
        <v>1271486</v>
      </c>
      <c r="DU15" s="44">
        <v>1338558</v>
      </c>
      <c r="DV15" s="44">
        <v>1464343</v>
      </c>
      <c r="DW15" s="44">
        <v>1285788</v>
      </c>
      <c r="DX15" s="44">
        <v>1409614</v>
      </c>
      <c r="DY15" s="44">
        <v>1327547</v>
      </c>
      <c r="DZ15" s="44">
        <v>1446254</v>
      </c>
      <c r="EA15" s="44">
        <v>1550620</v>
      </c>
      <c r="EB15" s="44">
        <v>1535243</v>
      </c>
      <c r="EC15" s="44">
        <v>1548446</v>
      </c>
      <c r="ED15" s="44">
        <v>1468847</v>
      </c>
      <c r="EE15" s="44">
        <v>1503939</v>
      </c>
      <c r="EF15" s="44">
        <v>1391997</v>
      </c>
      <c r="EG15" s="44">
        <v>1476919</v>
      </c>
      <c r="EH15" s="44">
        <v>1464343</v>
      </c>
      <c r="EI15" s="44">
        <v>1334818</v>
      </c>
      <c r="EJ15" s="44">
        <v>1549502</v>
      </c>
      <c r="EK15" s="44">
        <v>1448129</v>
      </c>
      <c r="EL15" s="44">
        <v>1462725</v>
      </c>
      <c r="EM15" s="44">
        <v>1438560</v>
      </c>
      <c r="EN15" s="44">
        <v>1282923</v>
      </c>
      <c r="EO15" s="44">
        <v>1196603</v>
      </c>
      <c r="EP15" s="44">
        <v>1110109</v>
      </c>
      <c r="EQ15" s="44">
        <v>1131234</v>
      </c>
      <c r="ER15" s="44">
        <v>963832</v>
      </c>
      <c r="ES15" s="44">
        <v>1091453</v>
      </c>
      <c r="ET15" s="44">
        <v>1252517</v>
      </c>
      <c r="EU15" s="44">
        <v>1009228</v>
      </c>
      <c r="EV15" s="44">
        <v>1276937</v>
      </c>
      <c r="EW15" s="44">
        <v>1171748</v>
      </c>
      <c r="EX15" s="44">
        <v>1235958</v>
      </c>
      <c r="EY15" s="44">
        <v>1456125</v>
      </c>
      <c r="EZ15" s="44">
        <v>1633178</v>
      </c>
      <c r="FA15" s="44">
        <v>1938478</v>
      </c>
      <c r="FB15" s="44">
        <v>1855786</v>
      </c>
      <c r="FC15" s="44">
        <v>1885828</v>
      </c>
      <c r="FD15" s="44">
        <v>1900876</v>
      </c>
      <c r="FE15" s="44">
        <v>1888315</v>
      </c>
      <c r="FF15" s="44">
        <v>1938237</v>
      </c>
      <c r="FG15" s="44">
        <v>1885673</v>
      </c>
      <c r="FH15" s="44">
        <v>1987288</v>
      </c>
      <c r="FI15" s="44">
        <v>1954132</v>
      </c>
      <c r="FJ15" s="44">
        <v>2053407</v>
      </c>
      <c r="FK15" s="44">
        <v>2082905</v>
      </c>
      <c r="FL15" s="44">
        <v>1794112</v>
      </c>
      <c r="FM15" s="44">
        <v>1588429</v>
      </c>
      <c r="FN15" s="44">
        <v>1978200</v>
      </c>
      <c r="FO15" s="44">
        <v>1887190</v>
      </c>
      <c r="FP15" s="44">
        <v>1626039</v>
      </c>
      <c r="FQ15" s="44">
        <v>1733309</v>
      </c>
      <c r="FR15" s="44">
        <v>1935925</v>
      </c>
      <c r="FS15" s="44">
        <v>1764624</v>
      </c>
      <c r="FT15" s="44">
        <v>1770179</v>
      </c>
      <c r="FU15" s="44">
        <v>1811417</v>
      </c>
      <c r="FV15" s="44">
        <v>1841406</v>
      </c>
      <c r="FW15" s="44">
        <v>1709898</v>
      </c>
      <c r="FX15" s="44">
        <v>1766991</v>
      </c>
      <c r="FY15" s="44">
        <v>1799461</v>
      </c>
      <c r="FZ15" s="44">
        <v>1692601</v>
      </c>
      <c r="GA15" s="44">
        <v>1742252</v>
      </c>
      <c r="GB15" s="44">
        <v>1643453</v>
      </c>
      <c r="GC15" s="44">
        <v>1561981</v>
      </c>
      <c r="GD15" s="44">
        <v>1715601</v>
      </c>
      <c r="GE15" s="44">
        <v>1301646</v>
      </c>
      <c r="GF15" s="44">
        <v>1285147</v>
      </c>
      <c r="GG15" s="44">
        <v>1578045</v>
      </c>
      <c r="GH15" s="44">
        <v>1496533</v>
      </c>
      <c r="GI15" s="44">
        <v>1824745</v>
      </c>
      <c r="GJ15" s="44">
        <v>1603300</v>
      </c>
      <c r="GK15" s="44">
        <v>1609304</v>
      </c>
      <c r="GL15" s="44">
        <v>1529978</v>
      </c>
      <c r="GM15" s="44">
        <v>1692139</v>
      </c>
      <c r="GN15" s="44">
        <v>952597</v>
      </c>
      <c r="GO15" s="44">
        <v>1600683</v>
      </c>
      <c r="GP15" s="44">
        <v>1488376</v>
      </c>
      <c r="GQ15" s="44">
        <v>1628491</v>
      </c>
      <c r="GR15" s="44">
        <v>55623.25806451613</v>
      </c>
      <c r="GS15" s="44">
        <v>52875.166666666664</v>
      </c>
      <c r="GT15" s="44">
        <v>53051.45161290323</v>
      </c>
      <c r="GU15" s="44">
        <v>53724.77419354839</v>
      </c>
      <c r="GV15" s="44">
        <v>45180.13333333333</v>
      </c>
      <c r="GW15" s="44">
        <v>49353.12903225807</v>
      </c>
      <c r="GX15" s="44">
        <v>52816.86666666667</v>
      </c>
      <c r="GY15" s="44">
        <v>51973.645161290326</v>
      </c>
      <c r="GZ15" s="44">
        <v>49614</v>
      </c>
      <c r="HA15" s="44">
        <v>51610.57142857143</v>
      </c>
      <c r="HB15" s="44">
        <v>49384.967741935485</v>
      </c>
      <c r="HC15" s="44">
        <v>42088.5</v>
      </c>
      <c r="HD15" s="44">
        <v>48570</v>
      </c>
      <c r="HE15" s="44">
        <v>51486</v>
      </c>
      <c r="HF15" s="86">
        <v>54717</v>
      </c>
      <c r="HG15" s="88">
        <v>51598</v>
      </c>
      <c r="HH15" s="91">
        <v>39731</v>
      </c>
      <c r="HI15" s="93">
        <v>50334</v>
      </c>
      <c r="HJ15" s="95">
        <v>48255</v>
      </c>
      <c r="HK15" s="96">
        <v>49751</v>
      </c>
      <c r="HL15" s="101">
        <v>50827</v>
      </c>
      <c r="HM15" s="102">
        <v>28663</v>
      </c>
      <c r="HN15" s="112">
        <v>48695</v>
      </c>
      <c r="HO15" s="113">
        <v>48744</v>
      </c>
      <c r="HP15" s="116">
        <v>51173</v>
      </c>
      <c r="HQ15" s="117">
        <v>50452</v>
      </c>
      <c r="HR15" s="119">
        <v>42942</v>
      </c>
      <c r="HS15" s="119">
        <v>44203</v>
      </c>
      <c r="HT15" s="121">
        <v>49318</v>
      </c>
      <c r="HU15" s="126">
        <v>46161</v>
      </c>
      <c r="HV15" s="127">
        <v>48620</v>
      </c>
      <c r="HW15" s="129">
        <v>46937</v>
      </c>
      <c r="HX15" s="131">
        <v>49309</v>
      </c>
      <c r="HY15" s="133">
        <v>49470</v>
      </c>
      <c r="HZ15" s="136">
        <v>47567</v>
      </c>
      <c r="IA15" s="138">
        <v>38621</v>
      </c>
      <c r="IB15" s="139">
        <f>1365919/31</f>
        <v>44061.903225806454</v>
      </c>
      <c r="IC15" s="142">
        <f>1554175/30</f>
        <v>51805.833333333336</v>
      </c>
      <c r="ID15" s="142">
        <f aca="true" t="shared" si="0" ref="IC15:ID22">IC15-IB15</f>
        <v>7743.930107526881</v>
      </c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256" s="9" customFormat="1" ht="24.75" customHeight="1">
      <c r="A16" s="7"/>
      <c r="B16" s="172"/>
      <c r="C16" s="173"/>
      <c r="D16" s="174"/>
      <c r="E16" s="58">
        <v>56</v>
      </c>
      <c r="F16" s="42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>
        <v>516776</v>
      </c>
      <c r="DG16" s="43">
        <v>1059220</v>
      </c>
      <c r="DH16" s="43">
        <v>1019053</v>
      </c>
      <c r="DI16" s="43">
        <v>1072348</v>
      </c>
      <c r="DJ16" s="44">
        <v>1086552</v>
      </c>
      <c r="DK16" s="44">
        <v>968018</v>
      </c>
      <c r="DL16" s="44">
        <v>1084999</v>
      </c>
      <c r="DM16" s="44">
        <v>929021</v>
      </c>
      <c r="DN16" s="44">
        <v>1128986</v>
      </c>
      <c r="DO16" s="44">
        <v>1091616</v>
      </c>
      <c r="DP16" s="44">
        <v>1063607</v>
      </c>
      <c r="DQ16" s="44">
        <v>1056233</v>
      </c>
      <c r="DR16" s="44">
        <v>998844</v>
      </c>
      <c r="DS16" s="44">
        <v>1060820</v>
      </c>
      <c r="DT16" s="44">
        <v>1023335</v>
      </c>
      <c r="DU16" s="44">
        <v>1076583</v>
      </c>
      <c r="DV16" s="44">
        <v>1047653</v>
      </c>
      <c r="DW16" s="44">
        <v>962804</v>
      </c>
      <c r="DX16" s="44">
        <v>1042409</v>
      </c>
      <c r="DY16" s="44">
        <v>1002770</v>
      </c>
      <c r="DZ16" s="44">
        <v>1033230</v>
      </c>
      <c r="EA16" s="44">
        <v>936922</v>
      </c>
      <c r="EB16" s="44">
        <v>1020405</v>
      </c>
      <c r="EC16" s="44">
        <v>1026096</v>
      </c>
      <c r="ED16" s="44">
        <v>995736</v>
      </c>
      <c r="EE16" s="44">
        <v>1045986</v>
      </c>
      <c r="EF16" s="44">
        <v>1057759</v>
      </c>
      <c r="EG16" s="44">
        <v>1036969</v>
      </c>
      <c r="EH16" s="44">
        <v>1047653</v>
      </c>
      <c r="EI16" s="44">
        <v>952119</v>
      </c>
      <c r="EJ16" s="44">
        <v>945268</v>
      </c>
      <c r="EK16" s="44">
        <v>983586</v>
      </c>
      <c r="EL16" s="44">
        <v>1064444</v>
      </c>
      <c r="EM16" s="44">
        <v>1054037</v>
      </c>
      <c r="EN16" s="44">
        <v>1077481</v>
      </c>
      <c r="EO16" s="44">
        <v>1154547</v>
      </c>
      <c r="EP16" s="44">
        <v>1146382</v>
      </c>
      <c r="EQ16" s="44">
        <v>1232587</v>
      </c>
      <c r="ER16" s="44">
        <v>1028495</v>
      </c>
      <c r="ES16" s="44">
        <v>1163140</v>
      </c>
      <c r="ET16" s="44">
        <v>1169477</v>
      </c>
      <c r="EU16" s="44">
        <v>1020744</v>
      </c>
      <c r="EV16" s="44">
        <v>1138645</v>
      </c>
      <c r="EW16" s="44">
        <v>1163345</v>
      </c>
      <c r="EX16" s="44">
        <v>1203906</v>
      </c>
      <c r="EY16" s="44">
        <v>1170899</v>
      </c>
      <c r="EZ16" s="44">
        <v>1144684</v>
      </c>
      <c r="FA16" s="44">
        <v>1121258</v>
      </c>
      <c r="FB16" s="44">
        <v>954656</v>
      </c>
      <c r="FC16" s="44">
        <v>1101488</v>
      </c>
      <c r="FD16" s="44">
        <v>1173508</v>
      </c>
      <c r="FE16" s="44">
        <v>1070133</v>
      </c>
      <c r="FF16" s="44">
        <v>1277480</v>
      </c>
      <c r="FG16" s="44">
        <v>1225422</v>
      </c>
      <c r="FH16" s="44">
        <v>1210405</v>
      </c>
      <c r="FI16" s="44">
        <v>1180450</v>
      </c>
      <c r="FJ16" s="44">
        <v>1023591</v>
      </c>
      <c r="FK16" s="44">
        <v>1181110</v>
      </c>
      <c r="FL16" s="44">
        <v>1140242</v>
      </c>
      <c r="FM16" s="44">
        <v>1173599</v>
      </c>
      <c r="FN16" s="44">
        <v>1108244</v>
      </c>
      <c r="FO16" s="44">
        <v>1167021</v>
      </c>
      <c r="FP16" s="44">
        <v>1133917</v>
      </c>
      <c r="FQ16" s="44">
        <v>1069667</v>
      </c>
      <c r="FR16" s="44">
        <v>1238318</v>
      </c>
      <c r="FS16" s="44">
        <v>1247820</v>
      </c>
      <c r="FT16" s="44">
        <v>1162245</v>
      </c>
      <c r="FU16" s="44">
        <v>865870</v>
      </c>
      <c r="FV16" s="44">
        <v>1064939</v>
      </c>
      <c r="FW16" s="44">
        <v>1068755</v>
      </c>
      <c r="FX16" s="44">
        <v>1032705</v>
      </c>
      <c r="FY16" s="44">
        <v>1274802</v>
      </c>
      <c r="FZ16" s="44">
        <v>1246146</v>
      </c>
      <c r="GA16" s="44">
        <v>1290862</v>
      </c>
      <c r="GB16" s="44">
        <v>1269465</v>
      </c>
      <c r="GC16" s="44">
        <v>1095052</v>
      </c>
      <c r="GD16" s="44">
        <v>1085503</v>
      </c>
      <c r="GE16" s="44">
        <v>997655</v>
      </c>
      <c r="GF16" s="44">
        <v>696970</v>
      </c>
      <c r="GG16" s="44">
        <v>1122229</v>
      </c>
      <c r="GH16" s="44">
        <v>955983</v>
      </c>
      <c r="GI16" s="44">
        <v>279506</v>
      </c>
      <c r="GJ16" s="44">
        <v>632638</v>
      </c>
      <c r="GK16" s="44">
        <v>1127906</v>
      </c>
      <c r="GL16" s="44">
        <v>1119032</v>
      </c>
      <c r="GM16" s="44">
        <v>1227694</v>
      </c>
      <c r="GN16" s="44">
        <v>680788</v>
      </c>
      <c r="GO16" s="44">
        <v>724946</v>
      </c>
      <c r="GP16" s="44">
        <v>1237923</v>
      </c>
      <c r="GQ16" s="44">
        <v>1105237</v>
      </c>
      <c r="GR16" s="44">
        <v>33996.48387096774</v>
      </c>
      <c r="GS16" s="44">
        <v>30062.7</v>
      </c>
      <c r="GT16" s="44">
        <v>34124.354838709674</v>
      </c>
      <c r="GU16" s="44">
        <v>34606.032258064515</v>
      </c>
      <c r="GV16" s="44">
        <v>36006.26666666667</v>
      </c>
      <c r="GW16" s="44">
        <v>34508.032258064515</v>
      </c>
      <c r="GX16" s="44">
        <v>36082.86666666667</v>
      </c>
      <c r="GY16" s="44">
        <v>36020</v>
      </c>
      <c r="GZ16" s="44">
        <v>32194.516129032258</v>
      </c>
      <c r="HA16" s="44">
        <v>31197.39285714286</v>
      </c>
      <c r="HB16" s="44">
        <v>29546.1935483871</v>
      </c>
      <c r="HC16" s="44">
        <v>31627.4</v>
      </c>
      <c r="HD16" s="44">
        <v>28749</v>
      </c>
      <c r="HE16" s="44">
        <v>29041</v>
      </c>
      <c r="HF16" s="86">
        <v>25172</v>
      </c>
      <c r="HG16" s="88">
        <v>30975</v>
      </c>
      <c r="HH16" s="91">
        <v>28648</v>
      </c>
      <c r="HI16" s="93">
        <v>28006</v>
      </c>
      <c r="HJ16" s="95">
        <v>29633</v>
      </c>
      <c r="HK16" s="96">
        <v>29952</v>
      </c>
      <c r="HL16" s="101">
        <v>24440</v>
      </c>
      <c r="HM16" s="102">
        <v>14194</v>
      </c>
      <c r="HN16" s="112">
        <v>26197</v>
      </c>
      <c r="HO16" s="113">
        <v>28942</v>
      </c>
      <c r="HP16" s="116">
        <v>26953</v>
      </c>
      <c r="HQ16" s="117">
        <v>28488</v>
      </c>
      <c r="HR16" s="119">
        <v>24177</v>
      </c>
      <c r="HS16" s="119">
        <v>12693</v>
      </c>
      <c r="HT16" s="121">
        <v>27594</v>
      </c>
      <c r="HU16" s="127">
        <v>23407</v>
      </c>
      <c r="HV16" s="127">
        <v>28879</v>
      </c>
      <c r="HW16" s="129">
        <v>28558</v>
      </c>
      <c r="HX16" s="131">
        <v>28124</v>
      </c>
      <c r="HY16" s="133">
        <v>29004</v>
      </c>
      <c r="HZ16" s="136">
        <v>26101</v>
      </c>
      <c r="IA16" s="138">
        <v>23768</v>
      </c>
      <c r="IB16" s="139">
        <f>770361/31</f>
        <v>24850.354838709678</v>
      </c>
      <c r="IC16" s="142">
        <f>782497/30</f>
        <v>26083.233333333334</v>
      </c>
      <c r="ID16" s="142">
        <f t="shared" si="0"/>
        <v>1232.8784946236556</v>
      </c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</row>
    <row r="17" spans="1:256" s="9" customFormat="1" ht="24.75" customHeight="1">
      <c r="A17" s="7"/>
      <c r="B17" s="56"/>
      <c r="C17" s="59"/>
      <c r="D17" s="83" t="s">
        <v>40</v>
      </c>
      <c r="E17" s="58">
        <v>57</v>
      </c>
      <c r="F17" s="42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>
        <v>37922</v>
      </c>
      <c r="FS17" s="44">
        <v>195137</v>
      </c>
      <c r="FT17" s="44">
        <v>181328</v>
      </c>
      <c r="FU17" s="44">
        <v>115654</v>
      </c>
      <c r="FV17" s="44">
        <v>254998</v>
      </c>
      <c r="FW17" s="44">
        <v>83328</v>
      </c>
      <c r="FX17" s="44">
        <v>134959</v>
      </c>
      <c r="FY17" s="44">
        <v>207071</v>
      </c>
      <c r="FZ17" s="44">
        <v>198842</v>
      </c>
      <c r="GA17" s="44">
        <v>200686</v>
      </c>
      <c r="GB17" s="44">
        <v>192942</v>
      </c>
      <c r="GC17" s="44">
        <v>155805</v>
      </c>
      <c r="GD17" s="44">
        <v>179613</v>
      </c>
      <c r="GE17" s="44">
        <v>125660</v>
      </c>
      <c r="GF17" s="44">
        <v>115463</v>
      </c>
      <c r="GG17" s="44">
        <v>175021</v>
      </c>
      <c r="GH17" s="44">
        <v>132820</v>
      </c>
      <c r="GI17" s="44">
        <v>73347</v>
      </c>
      <c r="GJ17" s="44">
        <v>77184</v>
      </c>
      <c r="GK17" s="44">
        <v>165079</v>
      </c>
      <c r="GL17" s="44">
        <v>178998</v>
      </c>
      <c r="GM17" s="44">
        <v>145487</v>
      </c>
      <c r="GN17" s="44">
        <v>122335</v>
      </c>
      <c r="GO17" s="44">
        <v>58109</v>
      </c>
      <c r="GP17" s="44">
        <v>190206</v>
      </c>
      <c r="GQ17" s="44">
        <v>228249</v>
      </c>
      <c r="GR17" s="44">
        <v>11789.129032258064</v>
      </c>
      <c r="GS17" s="44">
        <v>9357.333333333334</v>
      </c>
      <c r="GT17" s="44">
        <v>11687.709677419354</v>
      </c>
      <c r="GU17" s="44">
        <v>11677.032258064517</v>
      </c>
      <c r="GV17" s="44">
        <v>10151.233333333334</v>
      </c>
      <c r="GW17" s="44">
        <v>10156.774193548386</v>
      </c>
      <c r="GX17" s="44">
        <v>10601.8</v>
      </c>
      <c r="GY17" s="44">
        <v>9918.806451612903</v>
      </c>
      <c r="GZ17" s="44">
        <v>10721.677419354839</v>
      </c>
      <c r="HA17" s="44">
        <v>10550.5</v>
      </c>
      <c r="HB17" s="44">
        <v>10278.290322580646</v>
      </c>
      <c r="HC17" s="44">
        <v>9565.3</v>
      </c>
      <c r="HD17" s="44">
        <v>9605</v>
      </c>
      <c r="HE17" s="44">
        <v>10483</v>
      </c>
      <c r="HF17" s="86">
        <v>5569</v>
      </c>
      <c r="HG17" s="88">
        <v>11342</v>
      </c>
      <c r="HH17" s="91">
        <v>10145</v>
      </c>
      <c r="HI17" s="93">
        <v>10650</v>
      </c>
      <c r="HJ17" s="95">
        <v>11294</v>
      </c>
      <c r="HK17" s="96">
        <v>11512</v>
      </c>
      <c r="HL17" s="101">
        <v>12142</v>
      </c>
      <c r="HM17" s="102">
        <v>6243</v>
      </c>
      <c r="HN17" s="112">
        <v>13094</v>
      </c>
      <c r="HO17" s="113">
        <v>14524</v>
      </c>
      <c r="HP17" s="116">
        <v>14182</v>
      </c>
      <c r="HQ17" s="117">
        <v>14862</v>
      </c>
      <c r="HR17" s="119">
        <v>12455</v>
      </c>
      <c r="HS17" s="119">
        <v>5214</v>
      </c>
      <c r="HT17" s="121">
        <v>13462</v>
      </c>
      <c r="HU17" s="126">
        <v>11639</v>
      </c>
      <c r="HV17" s="127">
        <v>15064</v>
      </c>
      <c r="HW17" s="129">
        <v>14545</v>
      </c>
      <c r="HX17" s="131">
        <v>13991</v>
      </c>
      <c r="HY17" s="133">
        <v>15007</v>
      </c>
      <c r="HZ17" s="136">
        <v>13149</v>
      </c>
      <c r="IA17" s="138">
        <v>11813</v>
      </c>
      <c r="IB17" s="139">
        <f>288998/31</f>
        <v>9322.516129032258</v>
      </c>
      <c r="IC17" s="142">
        <f>224863/30</f>
        <v>7495.433333333333</v>
      </c>
      <c r="ID17" s="142">
        <f t="shared" si="0"/>
        <v>-1827.0827956989242</v>
      </c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1:256" s="9" customFormat="1" ht="24.75" customHeight="1">
      <c r="A18" s="8"/>
      <c r="B18" s="10"/>
      <c r="C18" s="56"/>
      <c r="D18" s="170" t="s">
        <v>41</v>
      </c>
      <c r="E18" s="170"/>
      <c r="F18" s="60">
        <v>96703</v>
      </c>
      <c r="G18" s="82">
        <v>91285</v>
      </c>
      <c r="H18" s="82">
        <v>112380</v>
      </c>
      <c r="I18" s="82">
        <v>105265</v>
      </c>
      <c r="J18" s="82">
        <v>57580</v>
      </c>
      <c r="K18" s="82">
        <v>92875</v>
      </c>
      <c r="L18" s="82">
        <v>119641</v>
      </c>
      <c r="M18" s="82">
        <v>116690</v>
      </c>
      <c r="N18" s="82">
        <v>117914</v>
      </c>
      <c r="O18" s="82">
        <v>115238</v>
      </c>
      <c r="P18" s="82">
        <v>125099</v>
      </c>
      <c r="Q18" s="82">
        <v>127746</v>
      </c>
      <c r="R18" s="82">
        <v>116316</v>
      </c>
      <c r="S18" s="82">
        <v>122540</v>
      </c>
      <c r="T18" s="82">
        <v>121492</v>
      </c>
      <c r="U18" s="82">
        <v>122010</v>
      </c>
      <c r="V18" s="82">
        <v>116214</v>
      </c>
      <c r="W18" s="82">
        <v>106892</v>
      </c>
      <c r="X18" s="82">
        <v>120118</v>
      </c>
      <c r="Y18" s="82">
        <v>118387</v>
      </c>
      <c r="Z18" s="82">
        <v>123340</v>
      </c>
      <c r="AA18" s="82">
        <v>119522</v>
      </c>
      <c r="AB18" s="82">
        <v>130904</v>
      </c>
      <c r="AC18" s="82">
        <v>129389</v>
      </c>
      <c r="AD18" s="82">
        <v>122454</v>
      </c>
      <c r="AE18" s="82">
        <v>124961</v>
      </c>
      <c r="AF18" s="82">
        <v>115670</v>
      </c>
      <c r="AG18" s="82">
        <v>119283</v>
      </c>
      <c r="AH18" s="82">
        <v>125291</v>
      </c>
      <c r="AI18" s="82">
        <v>114590</v>
      </c>
      <c r="AJ18" s="82">
        <v>128513</v>
      </c>
      <c r="AK18" s="82">
        <v>80233</v>
      </c>
      <c r="AL18" s="82">
        <v>133391</v>
      </c>
      <c r="AM18" s="82">
        <v>132725</v>
      </c>
      <c r="AN18" s="82">
        <v>132855</v>
      </c>
      <c r="AO18" s="82">
        <v>136408</v>
      </c>
      <c r="AP18" s="82">
        <v>131365</v>
      </c>
      <c r="AQ18" s="82">
        <v>133582</v>
      </c>
      <c r="AR18" s="82">
        <v>119783</v>
      </c>
      <c r="AS18" s="82">
        <v>124692</v>
      </c>
      <c r="AT18" s="82">
        <v>121969</v>
      </c>
      <c r="AU18" s="82">
        <v>118095</v>
      </c>
      <c r="AV18" s="82">
        <v>131516</v>
      </c>
      <c r="AW18" s="82">
        <v>124124</v>
      </c>
      <c r="AX18" s="82">
        <v>132167</v>
      </c>
      <c r="AY18" s="82">
        <v>128630</v>
      </c>
      <c r="AZ18" s="82">
        <v>129152</v>
      </c>
      <c r="BA18" s="82">
        <v>85675</v>
      </c>
      <c r="BB18" s="82">
        <v>122678</v>
      </c>
      <c r="BC18" s="82">
        <v>128406</v>
      </c>
      <c r="BD18" s="82">
        <v>124047</v>
      </c>
      <c r="BE18" s="82">
        <v>123522</v>
      </c>
      <c r="BF18" s="82">
        <v>123469</v>
      </c>
      <c r="BG18" s="82">
        <v>112029</v>
      </c>
      <c r="BH18" s="82">
        <v>100080</v>
      </c>
      <c r="BI18" s="82">
        <v>245537</v>
      </c>
      <c r="BJ18" s="82">
        <v>259879</v>
      </c>
      <c r="BK18" s="82">
        <v>433609</v>
      </c>
      <c r="BL18" s="82">
        <v>790168</v>
      </c>
      <c r="BM18" s="82">
        <v>1027509</v>
      </c>
      <c r="BN18" s="82" t="e">
        <v>#REF!</v>
      </c>
      <c r="BO18" s="82">
        <v>801735</v>
      </c>
      <c r="BP18" s="82">
        <v>1058191</v>
      </c>
      <c r="BQ18" s="82">
        <v>1077260</v>
      </c>
      <c r="BR18" s="82">
        <v>1136721</v>
      </c>
      <c r="BS18" s="82">
        <v>1185996</v>
      </c>
      <c r="BT18" s="82">
        <v>1141630</v>
      </c>
      <c r="BU18" s="82">
        <v>1206752</v>
      </c>
      <c r="BV18" s="82">
        <v>1262530</v>
      </c>
      <c r="BW18" s="82">
        <v>1175529</v>
      </c>
      <c r="BX18" s="82">
        <v>850560</v>
      </c>
      <c r="BY18" s="82">
        <v>1125733</v>
      </c>
      <c r="BZ18" s="82">
        <v>860404</v>
      </c>
      <c r="CA18" s="82">
        <v>1000421</v>
      </c>
      <c r="CB18" s="82">
        <v>1206352</v>
      </c>
      <c r="CC18" s="82">
        <v>1099111</v>
      </c>
      <c r="CD18" s="82">
        <v>733339</v>
      </c>
      <c r="CE18" s="82">
        <v>1184330</v>
      </c>
      <c r="CF18" s="82">
        <v>1202683</v>
      </c>
      <c r="CG18" s="82">
        <v>1162954</v>
      </c>
      <c r="CH18" s="82">
        <v>1259139</v>
      </c>
      <c r="CI18" s="82">
        <v>1237282</v>
      </c>
      <c r="CJ18" s="82">
        <v>1232621</v>
      </c>
      <c r="CK18" s="82">
        <v>1183285</v>
      </c>
      <c r="CL18" s="82">
        <v>1243688</v>
      </c>
      <c r="CM18" s="82">
        <v>976492</v>
      </c>
      <c r="CN18" s="82">
        <v>937932</v>
      </c>
      <c r="CO18" s="82">
        <v>919949</v>
      </c>
      <c r="CP18" s="82">
        <v>1242617</v>
      </c>
      <c r="CQ18" s="82">
        <v>1190305</v>
      </c>
      <c r="CR18" s="82">
        <v>1228246</v>
      </c>
      <c r="CS18" s="82">
        <v>937008</v>
      </c>
      <c r="CT18" s="82">
        <v>1148544</v>
      </c>
      <c r="CU18" s="82">
        <v>1214024</v>
      </c>
      <c r="CV18" s="82">
        <v>1172230</v>
      </c>
      <c r="CW18" s="82">
        <v>1204739</v>
      </c>
      <c r="CX18" s="82">
        <v>937707</v>
      </c>
      <c r="CY18" s="82">
        <v>1085642</v>
      </c>
      <c r="CZ18" s="82">
        <v>855350</v>
      </c>
      <c r="DA18" s="82">
        <v>1157642</v>
      </c>
      <c r="DB18" s="82">
        <v>979655</v>
      </c>
      <c r="DC18" s="82">
        <v>1147936</v>
      </c>
      <c r="DD18" s="82">
        <v>1182763</v>
      </c>
      <c r="DE18" s="82">
        <v>1082382</v>
      </c>
      <c r="DF18" s="82">
        <v>1399180</v>
      </c>
      <c r="DG18" s="82">
        <v>2026943</v>
      </c>
      <c r="DH18" s="82">
        <v>1959006</v>
      </c>
      <c r="DI18" s="82">
        <v>2089089</v>
      </c>
      <c r="DJ18" s="61">
        <v>2128047</v>
      </c>
      <c r="DK18" s="61">
        <v>1911697</v>
      </c>
      <c r="DL18" s="61">
        <v>2197162</v>
      </c>
      <c r="DM18" s="61">
        <v>1878084</v>
      </c>
      <c r="DN18" s="61">
        <v>2274221</v>
      </c>
      <c r="DO18" s="61">
        <v>2201491</v>
      </c>
      <c r="DP18" s="61">
        <v>2385773</v>
      </c>
      <c r="DQ18" s="61">
        <v>2375736</v>
      </c>
      <c r="DR18" s="61">
        <v>2299028</v>
      </c>
      <c r="DS18" s="61">
        <v>2368667</v>
      </c>
      <c r="DT18" s="61">
        <v>2376689</v>
      </c>
      <c r="DU18" s="61">
        <v>2500387</v>
      </c>
      <c r="DV18" s="61">
        <v>2593872</v>
      </c>
      <c r="DW18" s="61">
        <v>2326599</v>
      </c>
      <c r="DX18" s="61">
        <v>2536189</v>
      </c>
      <c r="DY18" s="61">
        <v>2408032</v>
      </c>
      <c r="DZ18" s="61">
        <v>2558361</v>
      </c>
      <c r="EA18" s="61">
        <v>2569325</v>
      </c>
      <c r="EB18" s="61">
        <v>2622751</v>
      </c>
      <c r="EC18" s="61">
        <v>2654957</v>
      </c>
      <c r="ED18" s="61">
        <v>2528519</v>
      </c>
      <c r="EE18" s="61">
        <v>2624903</v>
      </c>
      <c r="EF18" s="61">
        <v>2523180</v>
      </c>
      <c r="EG18" s="61">
        <v>2583459</v>
      </c>
      <c r="EH18" s="61">
        <v>2593872</v>
      </c>
      <c r="EI18" s="61">
        <v>2356238</v>
      </c>
      <c r="EJ18" s="61">
        <v>2563304</v>
      </c>
      <c r="EK18" s="61">
        <v>2504283</v>
      </c>
      <c r="EL18" s="61">
        <v>2609833</v>
      </c>
      <c r="EM18" s="61">
        <v>2565188</v>
      </c>
      <c r="EN18" s="61">
        <v>2438305</v>
      </c>
      <c r="EO18" s="61">
        <v>2431782</v>
      </c>
      <c r="EP18" s="61">
        <v>2333080</v>
      </c>
      <c r="EQ18" s="61">
        <v>2441167</v>
      </c>
      <c r="ER18" s="61">
        <v>2070687</v>
      </c>
      <c r="ES18" s="61">
        <v>2330318</v>
      </c>
      <c r="ET18" s="61">
        <v>2504339</v>
      </c>
      <c r="EU18" s="61">
        <v>2109019</v>
      </c>
      <c r="EV18" s="61">
        <v>2497753</v>
      </c>
      <c r="EW18" s="61">
        <v>2416880</v>
      </c>
      <c r="EX18" s="61">
        <v>2526238</v>
      </c>
      <c r="EY18" s="61">
        <v>2712239</v>
      </c>
      <c r="EZ18" s="61">
        <v>2859485</v>
      </c>
      <c r="FA18" s="61">
        <v>3144700</v>
      </c>
      <c r="FB18" s="61">
        <v>2892502</v>
      </c>
      <c r="FC18" s="61">
        <v>3066391</v>
      </c>
      <c r="FD18" s="61">
        <v>3145928</v>
      </c>
      <c r="FE18" s="61">
        <v>3033390</v>
      </c>
      <c r="FF18" s="61">
        <v>3294933</v>
      </c>
      <c r="FG18" s="61">
        <v>3178627</v>
      </c>
      <c r="FH18" s="61">
        <v>3268525</v>
      </c>
      <c r="FI18" s="61">
        <v>3210283</v>
      </c>
      <c r="FJ18" s="61">
        <v>3140647</v>
      </c>
      <c r="FK18" s="61">
        <v>3330423</v>
      </c>
      <c r="FL18" s="61">
        <v>3000785</v>
      </c>
      <c r="FM18" s="61">
        <v>2825016</v>
      </c>
      <c r="FN18" s="61">
        <v>3152803</v>
      </c>
      <c r="FO18" s="61">
        <v>3126536</v>
      </c>
      <c r="FP18" s="61">
        <v>2827412</v>
      </c>
      <c r="FQ18" s="61">
        <v>2863753</v>
      </c>
      <c r="FR18" s="61">
        <v>3286993</v>
      </c>
      <c r="FS18" s="61">
        <v>3275058</v>
      </c>
      <c r="FT18" s="61">
        <v>3186333</v>
      </c>
      <c r="FU18" s="61">
        <v>2862065</v>
      </c>
      <c r="FV18" s="61">
        <v>3232813</v>
      </c>
      <c r="FW18" s="61">
        <v>2930617</v>
      </c>
      <c r="FX18" s="61">
        <v>3002048</v>
      </c>
      <c r="FY18" s="61">
        <v>3340869</v>
      </c>
      <c r="FZ18" s="61">
        <v>3195831</v>
      </c>
      <c r="GA18" s="61">
        <v>3280681</v>
      </c>
      <c r="GB18" s="61">
        <v>3167391</v>
      </c>
      <c r="GC18" s="61">
        <v>2862761</v>
      </c>
      <c r="GD18" s="61">
        <v>3043240</v>
      </c>
      <c r="GE18" s="61">
        <v>2490464</v>
      </c>
      <c r="GF18" s="61">
        <v>2166465</v>
      </c>
      <c r="GG18" s="61">
        <v>2929876</v>
      </c>
      <c r="GH18" s="61">
        <v>2647748</v>
      </c>
      <c r="GI18" s="61">
        <v>2243264</v>
      </c>
      <c r="GJ18" s="61">
        <v>2372330</v>
      </c>
      <c r="GK18" s="61">
        <v>2961290</v>
      </c>
      <c r="GL18" s="61">
        <v>2880689</v>
      </c>
      <c r="GM18" s="61">
        <v>3123934</v>
      </c>
      <c r="GN18" s="61">
        <v>1813565</v>
      </c>
      <c r="GO18" s="61">
        <v>2427296</v>
      </c>
      <c r="GP18" s="61">
        <v>2972946</v>
      </c>
      <c r="GQ18" s="61">
        <v>3016556</v>
      </c>
      <c r="GR18" s="61">
        <f>SUM(GR14:GR17)</f>
        <v>102469.87096774194</v>
      </c>
      <c r="GS18" s="61">
        <f aca="true" t="shared" si="1" ref="GS18:HD18">SUM(GS14:GS17)</f>
        <v>93350.76666666666</v>
      </c>
      <c r="GT18" s="61">
        <f t="shared" si="1"/>
        <v>99592.58064516129</v>
      </c>
      <c r="GU18" s="61">
        <f t="shared" si="1"/>
        <v>101014.09677419355</v>
      </c>
      <c r="GV18" s="61">
        <f t="shared" si="1"/>
        <v>92644.83333333334</v>
      </c>
      <c r="GW18" s="61">
        <f t="shared" si="1"/>
        <v>95516.70967741936</v>
      </c>
      <c r="GX18" s="61">
        <f t="shared" si="1"/>
        <v>100498.33333333334</v>
      </c>
      <c r="GY18" s="61">
        <f t="shared" si="1"/>
        <v>98730.83870967742</v>
      </c>
      <c r="GZ18" s="61">
        <f t="shared" si="1"/>
        <v>93795.41935483871</v>
      </c>
      <c r="HA18" s="61">
        <f t="shared" si="1"/>
        <v>94643.67857142857</v>
      </c>
      <c r="HB18" s="61">
        <f t="shared" si="1"/>
        <v>90416.87096774195</v>
      </c>
      <c r="HC18" s="61">
        <f t="shared" si="1"/>
        <v>84560.7</v>
      </c>
      <c r="HD18" s="61">
        <f t="shared" si="1"/>
        <v>88022</v>
      </c>
      <c r="HE18" s="61">
        <f aca="true" t="shared" si="2" ref="HE18:HQ18">SUM(HE14:HE17)</f>
        <v>92133</v>
      </c>
      <c r="HF18" s="61">
        <f t="shared" si="2"/>
        <v>86691</v>
      </c>
      <c r="HG18" s="61">
        <f t="shared" si="2"/>
        <v>95077</v>
      </c>
      <c r="HH18" s="61">
        <f t="shared" si="2"/>
        <v>79633</v>
      </c>
      <c r="HI18" s="61">
        <f t="shared" si="2"/>
        <v>89842</v>
      </c>
      <c r="HJ18" s="61">
        <f t="shared" si="2"/>
        <v>90032</v>
      </c>
      <c r="HK18" s="61">
        <f t="shared" si="2"/>
        <v>92242</v>
      </c>
      <c r="HL18" s="61">
        <f t="shared" si="2"/>
        <v>88587</v>
      </c>
      <c r="HM18" s="61">
        <f t="shared" si="2"/>
        <v>50393</v>
      </c>
      <c r="HN18" s="61">
        <f t="shared" si="2"/>
        <v>89226</v>
      </c>
      <c r="HO18" s="61">
        <f t="shared" si="2"/>
        <v>93440</v>
      </c>
      <c r="HP18" s="61">
        <f t="shared" si="2"/>
        <v>93501</v>
      </c>
      <c r="HQ18" s="61">
        <f t="shared" si="2"/>
        <v>94878</v>
      </c>
      <c r="HR18" s="61">
        <f aca="true" t="shared" si="3" ref="HR18:HW18">SUM(HR14:HR17)</f>
        <v>80561</v>
      </c>
      <c r="HS18" s="61">
        <f t="shared" si="3"/>
        <v>63036</v>
      </c>
      <c r="HT18" s="61">
        <f t="shared" si="3"/>
        <v>91263</v>
      </c>
      <c r="HU18" s="61">
        <f t="shared" si="3"/>
        <v>81975</v>
      </c>
      <c r="HV18" s="61">
        <f t="shared" si="3"/>
        <v>93457</v>
      </c>
      <c r="HW18" s="61">
        <f t="shared" si="3"/>
        <v>90950</v>
      </c>
      <c r="HX18" s="61">
        <f>SUM(HX14:HX17)</f>
        <v>92343</v>
      </c>
      <c r="HY18" s="61">
        <f>SUM(HY14:HY17)</f>
        <v>94368</v>
      </c>
      <c r="HZ18" s="61">
        <f>SUM(HZ14:HZ17)</f>
        <v>87666</v>
      </c>
      <c r="IA18" s="61">
        <f>SUM(IA14:IA17)</f>
        <v>74982</v>
      </c>
      <c r="IB18" s="61">
        <f>SUM(IB14:IB17)</f>
        <v>79052.3870967742</v>
      </c>
      <c r="IC18" s="61">
        <f>SUM(IC14:IC17)</f>
        <v>86041.63333333333</v>
      </c>
      <c r="ID18" s="61">
        <f t="shared" si="0"/>
        <v>6989.246236559135</v>
      </c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1:256" s="12" customFormat="1" ht="23.25" customHeight="1">
      <c r="A19" s="11"/>
      <c r="B19" s="62" t="s">
        <v>38</v>
      </c>
      <c r="C19" s="62" t="s">
        <v>43</v>
      </c>
      <c r="D19" s="63" t="s">
        <v>39</v>
      </c>
      <c r="E19" s="64" t="s">
        <v>7</v>
      </c>
      <c r="F19" s="45">
        <v>458152</v>
      </c>
      <c r="G19" s="44">
        <v>410792</v>
      </c>
      <c r="H19" s="44">
        <v>450267</v>
      </c>
      <c r="I19" s="44">
        <v>444220</v>
      </c>
      <c r="J19" s="44">
        <v>443594</v>
      </c>
      <c r="K19" s="44">
        <v>409807</v>
      </c>
      <c r="L19" s="44">
        <v>433346</v>
      </c>
      <c r="M19" s="44">
        <v>417186</v>
      </c>
      <c r="N19" s="44">
        <v>427441</v>
      </c>
      <c r="O19" s="44">
        <v>416191</v>
      </c>
      <c r="P19" s="44">
        <v>404884</v>
      </c>
      <c r="Q19" s="44">
        <v>425822</v>
      </c>
      <c r="R19" s="44">
        <v>401620</v>
      </c>
      <c r="S19" s="44">
        <v>409138</v>
      </c>
      <c r="T19" s="44">
        <v>389027</v>
      </c>
      <c r="U19" s="44">
        <v>402399</v>
      </c>
      <c r="V19" s="44">
        <v>398823</v>
      </c>
      <c r="W19" s="44">
        <v>360139</v>
      </c>
      <c r="X19" s="44">
        <v>397600</v>
      </c>
      <c r="Y19" s="44">
        <v>409639</v>
      </c>
      <c r="Z19" s="44">
        <v>437277</v>
      </c>
      <c r="AA19" s="44">
        <v>393456</v>
      </c>
      <c r="AB19" s="44">
        <v>399068</v>
      </c>
      <c r="AC19" s="44">
        <v>392664</v>
      </c>
      <c r="AD19" s="44">
        <v>383703</v>
      </c>
      <c r="AE19" s="44">
        <v>411565</v>
      </c>
      <c r="AF19" s="44">
        <v>396496</v>
      </c>
      <c r="AG19" s="44">
        <v>396864</v>
      </c>
      <c r="AH19" s="44">
        <v>393511</v>
      </c>
      <c r="AI19" s="44">
        <v>351423</v>
      </c>
      <c r="AJ19" s="44">
        <v>397142</v>
      </c>
      <c r="AK19" s="44">
        <v>377446</v>
      </c>
      <c r="AL19" s="44">
        <v>383675</v>
      </c>
      <c r="AM19" s="44">
        <v>369231</v>
      </c>
      <c r="AN19" s="44">
        <v>380882</v>
      </c>
      <c r="AO19" s="44">
        <v>376422</v>
      </c>
      <c r="AP19" s="44">
        <v>373890</v>
      </c>
      <c r="AQ19" s="44">
        <v>372787</v>
      </c>
      <c r="AR19" s="44">
        <v>375810</v>
      </c>
      <c r="AS19" s="44">
        <v>373990</v>
      </c>
      <c r="AT19" s="44">
        <v>371031</v>
      </c>
      <c r="AU19" s="44">
        <v>336207</v>
      </c>
      <c r="AV19" s="44">
        <v>377776</v>
      </c>
      <c r="AW19" s="44">
        <v>364564</v>
      </c>
      <c r="AX19" s="44">
        <v>358330</v>
      </c>
      <c r="AY19" s="44">
        <v>356433</v>
      </c>
      <c r="AZ19" s="44">
        <v>358815</v>
      </c>
      <c r="BA19" s="44">
        <v>353411</v>
      </c>
      <c r="BB19" s="44">
        <v>340934</v>
      </c>
      <c r="BC19" s="44">
        <v>341647</v>
      </c>
      <c r="BD19" s="44">
        <v>286122</v>
      </c>
      <c r="BE19" s="44">
        <v>392996</v>
      </c>
      <c r="BF19" s="44">
        <v>350497</v>
      </c>
      <c r="BG19" s="44">
        <v>321900</v>
      </c>
      <c r="BH19" s="44">
        <v>329333</v>
      </c>
      <c r="BI19" s="44">
        <v>318987</v>
      </c>
      <c r="BJ19" s="44">
        <v>327663</v>
      </c>
      <c r="BK19" s="44">
        <v>341161</v>
      </c>
      <c r="BL19" s="44">
        <v>312556</v>
      </c>
      <c r="BM19" s="44">
        <v>327106</v>
      </c>
      <c r="BN19" s="44" t="e">
        <v>#REF!</v>
      </c>
      <c r="BO19" s="44">
        <v>322935</v>
      </c>
      <c r="BP19" s="44">
        <v>319559</v>
      </c>
      <c r="BQ19" s="44">
        <v>280586</v>
      </c>
      <c r="BR19" s="44">
        <v>314797</v>
      </c>
      <c r="BS19" s="44">
        <v>308125</v>
      </c>
      <c r="BT19" s="44">
        <v>288541</v>
      </c>
      <c r="BU19" s="44">
        <v>340237</v>
      </c>
      <c r="BV19" s="44">
        <v>339267</v>
      </c>
      <c r="BW19" s="44">
        <v>345544</v>
      </c>
      <c r="BX19" s="44">
        <v>335553</v>
      </c>
      <c r="BY19" s="44">
        <v>362719</v>
      </c>
      <c r="BZ19" s="44">
        <v>339151</v>
      </c>
      <c r="CA19" s="44">
        <v>347564</v>
      </c>
      <c r="CB19" s="44">
        <v>349129</v>
      </c>
      <c r="CC19" s="44">
        <v>313221</v>
      </c>
      <c r="CD19" s="44">
        <v>360669</v>
      </c>
      <c r="CE19" s="44">
        <v>358109</v>
      </c>
      <c r="CF19" s="44">
        <v>362203</v>
      </c>
      <c r="CG19" s="44">
        <v>390945</v>
      </c>
      <c r="CH19" s="44">
        <v>435717</v>
      </c>
      <c r="CI19" s="44">
        <v>457216</v>
      </c>
      <c r="CJ19" s="44">
        <v>389675</v>
      </c>
      <c r="CK19" s="44">
        <v>365157</v>
      </c>
      <c r="CL19" s="44">
        <v>381071</v>
      </c>
      <c r="CM19" s="44">
        <v>367789</v>
      </c>
      <c r="CN19" s="44">
        <v>315341</v>
      </c>
      <c r="CO19" s="44">
        <v>381529</v>
      </c>
      <c r="CP19" s="44">
        <v>395259</v>
      </c>
      <c r="CQ19" s="44">
        <v>384802</v>
      </c>
      <c r="CR19" s="44">
        <v>346162</v>
      </c>
      <c r="CS19" s="44">
        <v>301436</v>
      </c>
      <c r="CT19" s="44">
        <v>375538</v>
      </c>
      <c r="CU19" s="44">
        <v>315431</v>
      </c>
      <c r="CV19" s="44">
        <v>362160</v>
      </c>
      <c r="CW19" s="44">
        <v>411577</v>
      </c>
      <c r="CX19" s="44">
        <v>366153</v>
      </c>
      <c r="CY19" s="44">
        <v>311917</v>
      </c>
      <c r="CZ19" s="44">
        <v>351580</v>
      </c>
      <c r="DA19" s="44">
        <v>339895</v>
      </c>
      <c r="DB19" s="44">
        <v>342218</v>
      </c>
      <c r="DC19" s="44">
        <v>310053</v>
      </c>
      <c r="DD19" s="44">
        <v>360743</v>
      </c>
      <c r="DE19" s="44">
        <v>358350</v>
      </c>
      <c r="DF19" s="44">
        <v>323441</v>
      </c>
      <c r="DG19" s="44">
        <v>320421</v>
      </c>
      <c r="DH19" s="44">
        <v>358030</v>
      </c>
      <c r="DI19" s="44">
        <v>277610</v>
      </c>
      <c r="DJ19" s="44">
        <v>0</v>
      </c>
      <c r="DK19" s="44">
        <v>0</v>
      </c>
      <c r="DL19" s="44">
        <v>0</v>
      </c>
      <c r="DM19" s="44">
        <v>0</v>
      </c>
      <c r="DN19" s="44">
        <v>0</v>
      </c>
      <c r="DO19" s="44">
        <v>0</v>
      </c>
      <c r="DP19" s="44">
        <v>0</v>
      </c>
      <c r="DQ19" s="44">
        <v>56492</v>
      </c>
      <c r="DR19" s="44">
        <v>29547</v>
      </c>
      <c r="DS19" s="44">
        <v>36125</v>
      </c>
      <c r="DT19" s="44">
        <v>37680</v>
      </c>
      <c r="DU19" s="44">
        <v>43340</v>
      </c>
      <c r="DV19" s="44">
        <v>37144</v>
      </c>
      <c r="DW19" s="44">
        <v>35766</v>
      </c>
      <c r="DX19" s="44">
        <v>37831</v>
      </c>
      <c r="DY19" s="44">
        <v>38480</v>
      </c>
      <c r="DZ19" s="44">
        <v>42267</v>
      </c>
      <c r="EA19" s="44">
        <v>36633</v>
      </c>
      <c r="EB19" s="44">
        <v>33268</v>
      </c>
      <c r="EC19" s="44">
        <v>34539</v>
      </c>
      <c r="ED19" s="44">
        <v>32846</v>
      </c>
      <c r="EE19" s="44">
        <v>35903</v>
      </c>
      <c r="EF19" s="44">
        <v>32926</v>
      </c>
      <c r="EG19" s="44">
        <v>37041</v>
      </c>
      <c r="EH19" s="44">
        <v>37144</v>
      </c>
      <c r="EI19" s="44">
        <v>34428</v>
      </c>
      <c r="EJ19" s="44">
        <v>36623</v>
      </c>
      <c r="EK19" s="44">
        <v>38730</v>
      </c>
      <c r="EL19" s="44">
        <v>37803</v>
      </c>
      <c r="EM19" s="44">
        <v>31304</v>
      </c>
      <c r="EN19" s="44">
        <v>31259</v>
      </c>
      <c r="EO19" s="44">
        <v>38381</v>
      </c>
      <c r="EP19" s="44">
        <v>41619</v>
      </c>
      <c r="EQ19" s="44">
        <v>44025</v>
      </c>
      <c r="ER19" s="44">
        <v>39570</v>
      </c>
      <c r="ES19" s="44">
        <v>40255</v>
      </c>
      <c r="ET19" s="44">
        <v>42932</v>
      </c>
      <c r="EU19" s="44">
        <v>41019</v>
      </c>
      <c r="EV19" s="44">
        <v>31089</v>
      </c>
      <c r="EW19" s="44">
        <v>38326</v>
      </c>
      <c r="EX19" s="44">
        <v>33669</v>
      </c>
      <c r="EY19" s="44">
        <v>39832</v>
      </c>
      <c r="EZ19" s="44">
        <v>38244</v>
      </c>
      <c r="FA19" s="44">
        <v>39483</v>
      </c>
      <c r="FB19" s="44">
        <v>38951</v>
      </c>
      <c r="FC19" s="44">
        <v>41804</v>
      </c>
      <c r="FD19" s="44">
        <v>41706</v>
      </c>
      <c r="FE19" s="44">
        <v>36846</v>
      </c>
      <c r="FF19" s="44">
        <v>43307</v>
      </c>
      <c r="FG19" s="44">
        <v>42080</v>
      </c>
      <c r="FH19" s="44">
        <v>39069</v>
      </c>
      <c r="FI19" s="44">
        <v>41663</v>
      </c>
      <c r="FJ19" s="44">
        <v>34159</v>
      </c>
      <c r="FK19" s="44">
        <v>37704</v>
      </c>
      <c r="FL19" s="44">
        <v>37451</v>
      </c>
      <c r="FM19" s="44">
        <v>41086</v>
      </c>
      <c r="FN19" s="44">
        <v>40362</v>
      </c>
      <c r="FO19" s="44">
        <v>43738</v>
      </c>
      <c r="FP19" s="44">
        <v>40146</v>
      </c>
      <c r="FQ19" s="44">
        <v>36010</v>
      </c>
      <c r="FR19" s="44">
        <v>41528</v>
      </c>
      <c r="FS19" s="44">
        <v>40081</v>
      </c>
      <c r="FT19" s="44">
        <v>43167</v>
      </c>
      <c r="FU19" s="44">
        <v>42139</v>
      </c>
      <c r="FV19" s="44">
        <v>38441</v>
      </c>
      <c r="FW19" s="44">
        <v>37755</v>
      </c>
      <c r="FX19" s="44">
        <v>38794</v>
      </c>
      <c r="FY19" s="44">
        <v>31275</v>
      </c>
      <c r="FZ19" s="44">
        <v>37024</v>
      </c>
      <c r="GA19" s="44">
        <v>40013</v>
      </c>
      <c r="GB19" s="44">
        <v>40560</v>
      </c>
      <c r="GC19" s="44">
        <v>37776</v>
      </c>
      <c r="GD19" s="44">
        <v>41068</v>
      </c>
      <c r="GE19" s="44">
        <v>39870</v>
      </c>
      <c r="GF19" s="44">
        <v>39386</v>
      </c>
      <c r="GG19" s="44">
        <v>38640</v>
      </c>
      <c r="GH19" s="44">
        <v>40868</v>
      </c>
      <c r="GI19" s="44">
        <v>36976</v>
      </c>
      <c r="GJ19" s="44">
        <v>39007</v>
      </c>
      <c r="GK19" s="44">
        <v>41451</v>
      </c>
      <c r="GL19" s="44">
        <v>37999</v>
      </c>
      <c r="GM19" s="44">
        <v>36911</v>
      </c>
      <c r="GN19" s="44">
        <v>37816</v>
      </c>
      <c r="GO19" s="44">
        <v>36681</v>
      </c>
      <c r="GP19" s="44">
        <v>36754</v>
      </c>
      <c r="GQ19" s="44">
        <v>37559</v>
      </c>
      <c r="GR19" s="44">
        <v>1059.3225806451612</v>
      </c>
      <c r="GS19" s="44">
        <v>1043</v>
      </c>
      <c r="GT19" s="44">
        <v>1120.774193548387</v>
      </c>
      <c r="GU19" s="44">
        <v>1133.0967741935483</v>
      </c>
      <c r="GV19" s="44">
        <v>1188.2666666666667</v>
      </c>
      <c r="GW19" s="44">
        <v>1210.8387096774193</v>
      </c>
      <c r="GX19" s="44">
        <v>1229.9333333333334</v>
      </c>
      <c r="GY19" s="44">
        <v>1188.2903225806451</v>
      </c>
      <c r="GZ19" s="44">
        <v>1190.5806451612902</v>
      </c>
      <c r="HA19" s="44">
        <v>1158.4285714285713</v>
      </c>
      <c r="HB19" s="44">
        <v>1045.8387096774193</v>
      </c>
      <c r="HC19" s="44">
        <v>1144.9333333333334</v>
      </c>
      <c r="HD19" s="44">
        <v>1127</v>
      </c>
      <c r="HE19" s="44">
        <v>1051</v>
      </c>
      <c r="HF19" s="86">
        <v>867</v>
      </c>
      <c r="HG19" s="88">
        <v>973</v>
      </c>
      <c r="HH19" s="91">
        <v>905</v>
      </c>
      <c r="HI19" s="93">
        <v>1015</v>
      </c>
      <c r="HJ19" s="95">
        <v>964</v>
      </c>
      <c r="HK19" s="96">
        <v>889</v>
      </c>
      <c r="HL19" s="101">
        <v>1113</v>
      </c>
      <c r="HM19" s="102">
        <v>1040</v>
      </c>
      <c r="HN19" s="112">
        <v>1085</v>
      </c>
      <c r="HO19" s="113">
        <v>1097</v>
      </c>
      <c r="HP19" s="116">
        <v>1062</v>
      </c>
      <c r="HQ19" s="117">
        <v>1071</v>
      </c>
      <c r="HR19" s="119">
        <v>940</v>
      </c>
      <c r="HS19" s="86">
        <v>1000</v>
      </c>
      <c r="HT19" s="121">
        <v>907</v>
      </c>
      <c r="HU19" s="126">
        <v>1040</v>
      </c>
      <c r="HV19" s="126">
        <v>953</v>
      </c>
      <c r="HW19" s="129">
        <v>987</v>
      </c>
      <c r="HX19" s="131">
        <v>995</v>
      </c>
      <c r="HY19" s="133">
        <v>998</v>
      </c>
      <c r="HZ19" s="136">
        <v>1074</v>
      </c>
      <c r="IA19" s="138">
        <v>1122</v>
      </c>
      <c r="IB19" s="139">
        <v>580.6451612903226</v>
      </c>
      <c r="IC19" s="142">
        <v>942.3666666666667</v>
      </c>
      <c r="ID19" s="142">
        <f t="shared" si="0"/>
        <v>361.7215053763441</v>
      </c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9" customFormat="1" ht="24.75" customHeight="1">
      <c r="A20" s="8"/>
      <c r="B20" s="72"/>
      <c r="C20" s="73"/>
      <c r="D20" s="65" t="s">
        <v>42</v>
      </c>
      <c r="E20" s="65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>
        <v>37144</v>
      </c>
      <c r="DW20" s="67">
        <v>35766</v>
      </c>
      <c r="DX20" s="67">
        <v>37831</v>
      </c>
      <c r="DY20" s="67">
        <v>38480</v>
      </c>
      <c r="DZ20" s="67">
        <v>42267</v>
      </c>
      <c r="EA20" s="67">
        <v>36633</v>
      </c>
      <c r="EB20" s="67">
        <v>33268</v>
      </c>
      <c r="EC20" s="67">
        <v>34539</v>
      </c>
      <c r="ED20" s="67">
        <v>32846</v>
      </c>
      <c r="EE20" s="67">
        <v>35903</v>
      </c>
      <c r="EF20" s="67">
        <v>32926</v>
      </c>
      <c r="EG20" s="67">
        <v>37041</v>
      </c>
      <c r="EH20" s="67">
        <v>37144</v>
      </c>
      <c r="EI20" s="67">
        <v>34428</v>
      </c>
      <c r="EJ20" s="67">
        <v>36623</v>
      </c>
      <c r="EK20" s="67">
        <v>38730</v>
      </c>
      <c r="EL20" s="67">
        <v>37803</v>
      </c>
      <c r="EM20" s="67">
        <v>31304</v>
      </c>
      <c r="EN20" s="67">
        <v>31259</v>
      </c>
      <c r="EO20" s="67">
        <v>38381</v>
      </c>
      <c r="EP20" s="67">
        <v>41619</v>
      </c>
      <c r="EQ20" s="67">
        <v>44025</v>
      </c>
      <c r="ER20" s="67">
        <v>39570</v>
      </c>
      <c r="ES20" s="67">
        <v>40255</v>
      </c>
      <c r="ET20" s="67">
        <v>42932</v>
      </c>
      <c r="EU20" s="67">
        <v>41019</v>
      </c>
      <c r="EV20" s="67">
        <v>31089</v>
      </c>
      <c r="EW20" s="67">
        <v>38326</v>
      </c>
      <c r="EX20" s="67">
        <v>33669</v>
      </c>
      <c r="EY20" s="67">
        <v>39832</v>
      </c>
      <c r="EZ20" s="67">
        <v>38244</v>
      </c>
      <c r="FA20" s="67">
        <v>39483</v>
      </c>
      <c r="FB20" s="67">
        <v>38951</v>
      </c>
      <c r="FC20" s="67">
        <v>41804</v>
      </c>
      <c r="FD20" s="67">
        <v>41706</v>
      </c>
      <c r="FE20" s="67">
        <v>36846</v>
      </c>
      <c r="FF20" s="67">
        <v>43307</v>
      </c>
      <c r="FG20" s="67">
        <v>42080</v>
      </c>
      <c r="FH20" s="67">
        <v>39069</v>
      </c>
      <c r="FI20" s="67">
        <v>41663</v>
      </c>
      <c r="FJ20" s="67">
        <v>34159</v>
      </c>
      <c r="FK20" s="67">
        <v>37704</v>
      </c>
      <c r="FL20" s="67">
        <v>37451</v>
      </c>
      <c r="FM20" s="67">
        <v>41086</v>
      </c>
      <c r="FN20" s="67">
        <v>40362</v>
      </c>
      <c r="FO20" s="67">
        <v>43738</v>
      </c>
      <c r="FP20" s="67">
        <v>40146</v>
      </c>
      <c r="FQ20" s="67">
        <v>36010</v>
      </c>
      <c r="FR20" s="67">
        <v>41528</v>
      </c>
      <c r="FS20" s="67">
        <v>40081</v>
      </c>
      <c r="FT20" s="67">
        <v>43167</v>
      </c>
      <c r="FU20" s="67">
        <v>42139</v>
      </c>
      <c r="FV20" s="67">
        <v>38441</v>
      </c>
      <c r="FW20" s="67">
        <v>37755</v>
      </c>
      <c r="FX20" s="67">
        <v>38794</v>
      </c>
      <c r="FY20" s="67">
        <v>31275</v>
      </c>
      <c r="FZ20" s="67">
        <v>37024</v>
      </c>
      <c r="GA20" s="67">
        <v>40013</v>
      </c>
      <c r="GB20" s="67">
        <v>40560</v>
      </c>
      <c r="GC20" s="67">
        <v>37776</v>
      </c>
      <c r="GD20" s="67">
        <v>41068</v>
      </c>
      <c r="GE20" s="67">
        <v>39870</v>
      </c>
      <c r="GF20" s="67">
        <v>39386</v>
      </c>
      <c r="GG20" s="67">
        <v>38640</v>
      </c>
      <c r="GH20" s="67">
        <v>40868</v>
      </c>
      <c r="GI20" s="67">
        <v>36976</v>
      </c>
      <c r="GJ20" s="67">
        <v>39007</v>
      </c>
      <c r="GK20" s="67">
        <v>41451</v>
      </c>
      <c r="GL20" s="67">
        <v>37999</v>
      </c>
      <c r="GM20" s="67">
        <v>36911</v>
      </c>
      <c r="GN20" s="67">
        <v>37816</v>
      </c>
      <c r="GO20" s="67">
        <v>36681</v>
      </c>
      <c r="GP20" s="67">
        <v>36754</v>
      </c>
      <c r="GQ20" s="67">
        <v>37559</v>
      </c>
      <c r="GR20" s="67">
        <f>SUM(GR19)</f>
        <v>1059.3225806451612</v>
      </c>
      <c r="GS20" s="67">
        <f aca="true" t="shared" si="4" ref="GS20:HF20">SUM(GS19)</f>
        <v>1043</v>
      </c>
      <c r="GT20" s="67">
        <f t="shared" si="4"/>
        <v>1120.774193548387</v>
      </c>
      <c r="GU20" s="67">
        <f t="shared" si="4"/>
        <v>1133.0967741935483</v>
      </c>
      <c r="GV20" s="67">
        <f t="shared" si="4"/>
        <v>1188.2666666666667</v>
      </c>
      <c r="GW20" s="67">
        <f t="shared" si="4"/>
        <v>1210.8387096774193</v>
      </c>
      <c r="GX20" s="67">
        <f t="shared" si="4"/>
        <v>1229.9333333333334</v>
      </c>
      <c r="GY20" s="67">
        <f t="shared" si="4"/>
        <v>1188.2903225806451</v>
      </c>
      <c r="GZ20" s="67">
        <f t="shared" si="4"/>
        <v>1190.5806451612902</v>
      </c>
      <c r="HA20" s="67">
        <f t="shared" si="4"/>
        <v>1158.4285714285713</v>
      </c>
      <c r="HB20" s="67">
        <f t="shared" si="4"/>
        <v>1045.8387096774193</v>
      </c>
      <c r="HC20" s="67">
        <f t="shared" si="4"/>
        <v>1144.9333333333334</v>
      </c>
      <c r="HD20" s="67">
        <f t="shared" si="4"/>
        <v>1127</v>
      </c>
      <c r="HE20" s="67">
        <f t="shared" si="4"/>
        <v>1051</v>
      </c>
      <c r="HF20" s="67">
        <f t="shared" si="4"/>
        <v>867</v>
      </c>
      <c r="HG20" s="67">
        <f aca="true" t="shared" si="5" ref="HG20:HQ20">SUM(HG19)</f>
        <v>973</v>
      </c>
      <c r="HH20" s="67">
        <f t="shared" si="5"/>
        <v>905</v>
      </c>
      <c r="HI20" s="67">
        <f t="shared" si="5"/>
        <v>1015</v>
      </c>
      <c r="HJ20" s="67">
        <f t="shared" si="5"/>
        <v>964</v>
      </c>
      <c r="HK20" s="67">
        <f t="shared" si="5"/>
        <v>889</v>
      </c>
      <c r="HL20" s="67">
        <f t="shared" si="5"/>
        <v>1113</v>
      </c>
      <c r="HM20" s="67">
        <f t="shared" si="5"/>
        <v>1040</v>
      </c>
      <c r="HN20" s="67">
        <f t="shared" si="5"/>
        <v>1085</v>
      </c>
      <c r="HO20" s="67">
        <f t="shared" si="5"/>
        <v>1097</v>
      </c>
      <c r="HP20" s="67">
        <f t="shared" si="5"/>
        <v>1062</v>
      </c>
      <c r="HQ20" s="67">
        <f t="shared" si="5"/>
        <v>1071</v>
      </c>
      <c r="HR20" s="67">
        <f aca="true" t="shared" si="6" ref="HR20:HW20">SUM(HR19)</f>
        <v>940</v>
      </c>
      <c r="HS20" s="67">
        <f t="shared" si="6"/>
        <v>1000</v>
      </c>
      <c r="HT20" s="67">
        <f t="shared" si="6"/>
        <v>907</v>
      </c>
      <c r="HU20" s="67">
        <f t="shared" si="6"/>
        <v>1040</v>
      </c>
      <c r="HV20" s="67">
        <f t="shared" si="6"/>
        <v>953</v>
      </c>
      <c r="HW20" s="67">
        <f t="shared" si="6"/>
        <v>987</v>
      </c>
      <c r="HX20" s="67">
        <f>SUM(HX19)</f>
        <v>995</v>
      </c>
      <c r="HY20" s="67">
        <f>SUM(HY19)</f>
        <v>998</v>
      </c>
      <c r="HZ20" s="67">
        <f>SUM(HZ19)</f>
        <v>1074</v>
      </c>
      <c r="IA20" s="67">
        <f>SUM(IA19)</f>
        <v>1122</v>
      </c>
      <c r="IB20" s="67">
        <f>SUM(IB19)</f>
        <v>580.6451612903226</v>
      </c>
      <c r="IC20" s="67">
        <f>SUM(IC19)</f>
        <v>942.3666666666667</v>
      </c>
      <c r="ID20" s="67">
        <f t="shared" si="0"/>
        <v>361.7215053763441</v>
      </c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</row>
    <row r="21" spans="3:238" s="76" customFormat="1" ht="24.75" customHeight="1">
      <c r="C21" s="77"/>
      <c r="D21" s="78"/>
      <c r="E21" s="78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142"/>
    </row>
    <row r="22" spans="1:256" s="12" customFormat="1" ht="37.5" customHeight="1">
      <c r="A22" s="11"/>
      <c r="B22" s="74"/>
      <c r="C22" s="75"/>
      <c r="D22" s="168" t="s">
        <v>45</v>
      </c>
      <c r="E22" s="169"/>
      <c r="F22" s="55"/>
      <c r="G22" s="55"/>
      <c r="H22" s="55"/>
      <c r="I22" s="55"/>
      <c r="J22" s="55"/>
      <c r="K22" s="55"/>
      <c r="L22" s="55"/>
      <c r="M22" s="55"/>
      <c r="N22" s="55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>
        <v>1722621</v>
      </c>
      <c r="DG22" s="81">
        <v>2347364</v>
      </c>
      <c r="DH22" s="81">
        <v>2317036</v>
      </c>
      <c r="DI22" s="81">
        <v>2366699</v>
      </c>
      <c r="DJ22" s="81">
        <v>2128047</v>
      </c>
      <c r="DK22" s="81">
        <v>1911697</v>
      </c>
      <c r="DL22" s="81">
        <v>2197162</v>
      </c>
      <c r="DM22" s="81">
        <v>1878084</v>
      </c>
      <c r="DN22" s="81">
        <v>2274221</v>
      </c>
      <c r="DO22" s="81">
        <v>2201491</v>
      </c>
      <c r="DP22" s="81">
        <v>2385773</v>
      </c>
      <c r="DQ22" s="81">
        <v>2432228</v>
      </c>
      <c r="DR22" s="81">
        <v>2328575</v>
      </c>
      <c r="DS22" s="81">
        <v>2404792</v>
      </c>
      <c r="DT22" s="81">
        <v>2414369</v>
      </c>
      <c r="DU22" s="81">
        <v>2543727</v>
      </c>
      <c r="DV22" s="81">
        <v>2631016</v>
      </c>
      <c r="DW22" s="81">
        <v>2362365</v>
      </c>
      <c r="DX22" s="81">
        <v>2574020</v>
      </c>
      <c r="DY22" s="81">
        <v>2446512</v>
      </c>
      <c r="DZ22" s="81">
        <v>2600628</v>
      </c>
      <c r="EA22" s="81">
        <v>2605958</v>
      </c>
      <c r="EB22" s="81">
        <v>2656019</v>
      </c>
      <c r="EC22" s="81">
        <v>2689496</v>
      </c>
      <c r="ED22" s="81">
        <v>2561365</v>
      </c>
      <c r="EE22" s="81">
        <v>2660806</v>
      </c>
      <c r="EF22" s="81">
        <v>2556106</v>
      </c>
      <c r="EG22" s="81">
        <v>2620500</v>
      </c>
      <c r="EH22" s="81">
        <v>2631016</v>
      </c>
      <c r="EI22" s="81">
        <v>2390666</v>
      </c>
      <c r="EJ22" s="81">
        <v>2599927</v>
      </c>
      <c r="EK22" s="81">
        <v>2543013</v>
      </c>
      <c r="EL22" s="81">
        <v>2647636</v>
      </c>
      <c r="EM22" s="81">
        <v>2596492</v>
      </c>
      <c r="EN22" s="81">
        <v>2469564</v>
      </c>
      <c r="EO22" s="81">
        <v>2470163</v>
      </c>
      <c r="EP22" s="81">
        <v>2374699</v>
      </c>
      <c r="EQ22" s="81">
        <v>2485192</v>
      </c>
      <c r="ER22" s="81">
        <v>2110257</v>
      </c>
      <c r="ES22" s="81">
        <v>2370573</v>
      </c>
      <c r="ET22" s="81">
        <v>2547271</v>
      </c>
      <c r="EU22" s="81">
        <v>2150038</v>
      </c>
      <c r="EV22" s="81">
        <v>2528842</v>
      </c>
      <c r="EW22" s="81">
        <v>2455206</v>
      </c>
      <c r="EX22" s="81">
        <v>2559907</v>
      </c>
      <c r="EY22" s="81">
        <v>2752071</v>
      </c>
      <c r="EZ22" s="81">
        <v>2897729</v>
      </c>
      <c r="FA22" s="81">
        <v>3184183</v>
      </c>
      <c r="FB22" s="81">
        <v>2931453</v>
      </c>
      <c r="FC22" s="81">
        <v>3108195</v>
      </c>
      <c r="FD22" s="81">
        <v>3187634</v>
      </c>
      <c r="FE22" s="81">
        <v>3070236</v>
      </c>
      <c r="FF22" s="81">
        <v>3338240</v>
      </c>
      <c r="FG22" s="81">
        <v>3220707</v>
      </c>
      <c r="FH22" s="81">
        <v>3307594</v>
      </c>
      <c r="FI22" s="81">
        <v>3251946</v>
      </c>
      <c r="FJ22" s="81">
        <v>3174806</v>
      </c>
      <c r="FK22" s="81">
        <v>3368127</v>
      </c>
      <c r="FL22" s="81">
        <v>3038236</v>
      </c>
      <c r="FM22" s="81">
        <v>2866102</v>
      </c>
      <c r="FN22" s="81">
        <v>3193165</v>
      </c>
      <c r="FO22" s="81">
        <v>3170274</v>
      </c>
      <c r="FP22" s="81">
        <v>2867558</v>
      </c>
      <c r="FQ22" s="81">
        <v>2899763</v>
      </c>
      <c r="FR22" s="81">
        <v>3328521</v>
      </c>
      <c r="FS22" s="81">
        <v>3315139</v>
      </c>
      <c r="FT22" s="81">
        <v>3229500</v>
      </c>
      <c r="FU22" s="81">
        <v>2904204</v>
      </c>
      <c r="FV22" s="81">
        <v>3271254</v>
      </c>
      <c r="FW22" s="81">
        <v>2968372</v>
      </c>
      <c r="FX22" s="81">
        <v>3040842</v>
      </c>
      <c r="FY22" s="81">
        <v>3372144</v>
      </c>
      <c r="FZ22" s="81">
        <v>3232855</v>
      </c>
      <c r="GA22" s="81">
        <v>3320694</v>
      </c>
      <c r="GB22" s="81">
        <v>3207951</v>
      </c>
      <c r="GC22" s="81">
        <v>2900537</v>
      </c>
      <c r="GD22" s="81">
        <v>3084308</v>
      </c>
      <c r="GE22" s="81">
        <v>2530334</v>
      </c>
      <c r="GF22" s="81">
        <v>2205851</v>
      </c>
      <c r="GG22" s="81">
        <v>2968516</v>
      </c>
      <c r="GH22" s="81">
        <v>2688616</v>
      </c>
      <c r="GI22" s="81">
        <v>2280240</v>
      </c>
      <c r="GJ22" s="81">
        <v>2411337</v>
      </c>
      <c r="GK22" s="81">
        <v>3002741</v>
      </c>
      <c r="GL22" s="81">
        <v>2918688</v>
      </c>
      <c r="GM22" s="81">
        <v>3160845</v>
      </c>
      <c r="GN22" s="81">
        <v>1851381</v>
      </c>
      <c r="GO22" s="81">
        <v>2463977</v>
      </c>
      <c r="GP22" s="81">
        <v>3009700</v>
      </c>
      <c r="GQ22" s="81">
        <v>3054115</v>
      </c>
      <c r="GR22" s="81">
        <f>SUM(GR18,GR20)</f>
        <v>103529.1935483871</v>
      </c>
      <c r="GS22" s="81">
        <f aca="true" t="shared" si="7" ref="GS22:HC22">SUM(GS18,GS20)</f>
        <v>94393.76666666666</v>
      </c>
      <c r="GT22" s="81">
        <f t="shared" si="7"/>
        <v>100713.35483870968</v>
      </c>
      <c r="GU22" s="81">
        <f t="shared" si="7"/>
        <v>102147.19354838709</v>
      </c>
      <c r="GV22" s="81">
        <f t="shared" si="7"/>
        <v>93833.1</v>
      </c>
      <c r="GW22" s="81">
        <f t="shared" si="7"/>
        <v>96727.54838709679</v>
      </c>
      <c r="GX22" s="81">
        <f t="shared" si="7"/>
        <v>101728.26666666668</v>
      </c>
      <c r="GY22" s="81">
        <f t="shared" si="7"/>
        <v>99919.12903225808</v>
      </c>
      <c r="GZ22" s="81">
        <f t="shared" si="7"/>
        <v>94986</v>
      </c>
      <c r="HA22" s="81">
        <f t="shared" si="7"/>
        <v>95802.10714285713</v>
      </c>
      <c r="HB22" s="81">
        <f t="shared" si="7"/>
        <v>91462.70967741938</v>
      </c>
      <c r="HC22" s="81">
        <f t="shared" si="7"/>
        <v>85705.63333333333</v>
      </c>
      <c r="HD22" s="81">
        <f>SUM(HD18,HD20)</f>
        <v>89149</v>
      </c>
      <c r="HE22" s="81">
        <f>SUM(HE18,HE20)</f>
        <v>93184</v>
      </c>
      <c r="HF22" s="84">
        <f>SUM(HF18,HF20)</f>
        <v>87558</v>
      </c>
      <c r="HG22" s="89">
        <f>SUM(HG18,HG20)</f>
        <v>96050</v>
      </c>
      <c r="HH22" s="90">
        <f aca="true" t="shared" si="8" ref="HH22:HQ22">SUM(HH18,HH20)</f>
        <v>80538</v>
      </c>
      <c r="HI22" s="92">
        <f t="shared" si="8"/>
        <v>90857</v>
      </c>
      <c r="HJ22" s="94">
        <f t="shared" si="8"/>
        <v>90996</v>
      </c>
      <c r="HK22" s="97">
        <f t="shared" si="8"/>
        <v>93131</v>
      </c>
      <c r="HL22" s="100">
        <f t="shared" si="8"/>
        <v>89700</v>
      </c>
      <c r="HM22" s="103">
        <f t="shared" si="8"/>
        <v>51433</v>
      </c>
      <c r="HN22" s="111">
        <f t="shared" si="8"/>
        <v>90311</v>
      </c>
      <c r="HO22" s="114">
        <f t="shared" si="8"/>
        <v>94537</v>
      </c>
      <c r="HP22" s="115">
        <f t="shared" si="8"/>
        <v>94563</v>
      </c>
      <c r="HQ22" s="118">
        <f t="shared" si="8"/>
        <v>95949</v>
      </c>
      <c r="HR22" s="120">
        <f aca="true" t="shared" si="9" ref="HR22:HW22">SUM(HR18,HR20)</f>
        <v>81501</v>
      </c>
      <c r="HS22" s="122">
        <f t="shared" si="9"/>
        <v>64036</v>
      </c>
      <c r="HT22" s="123">
        <f t="shared" si="9"/>
        <v>92170</v>
      </c>
      <c r="HU22" s="125">
        <f t="shared" si="9"/>
        <v>83015</v>
      </c>
      <c r="HV22" s="128">
        <f t="shared" si="9"/>
        <v>94410</v>
      </c>
      <c r="HW22" s="130">
        <f t="shared" si="9"/>
        <v>91937</v>
      </c>
      <c r="HX22" s="132">
        <f>SUM(HX18,HX20)</f>
        <v>93338</v>
      </c>
      <c r="HY22" s="134">
        <f>SUM(HY18,HY20)</f>
        <v>95366</v>
      </c>
      <c r="HZ22" s="135">
        <f>SUM(HZ18,HZ20)</f>
        <v>88740</v>
      </c>
      <c r="IA22" s="137">
        <f>SUM(IA18,IA20)</f>
        <v>76104</v>
      </c>
      <c r="IB22" s="140">
        <f>SUM(IB18,IB20)</f>
        <v>79633.03225806452</v>
      </c>
      <c r="IC22" s="141">
        <f>SUM(IC18,IC20)</f>
        <v>86984</v>
      </c>
      <c r="ID22" s="141">
        <f t="shared" si="0"/>
        <v>7350.967741935485</v>
      </c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28" s="11" customFormat="1" ht="21" customHeight="1">
      <c r="A23" s="68"/>
      <c r="B23" s="68"/>
      <c r="C23" s="68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</row>
    <row r="24" spans="2:234" ht="15">
      <c r="B24" s="15"/>
      <c r="D24" s="19"/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8"/>
      <c r="BI24" s="18"/>
      <c r="BJ24" s="18"/>
      <c r="BK24" s="18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8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7"/>
      <c r="HL24" s="18"/>
      <c r="HM24" s="18"/>
      <c r="HN24" s="18"/>
      <c r="HO24" s="18"/>
      <c r="HP24" s="18"/>
      <c r="HQ24" s="18"/>
      <c r="HX24" s="3"/>
      <c r="HZ24" s="3"/>
    </row>
    <row r="25" spans="2:226" ht="14.25" customHeight="1">
      <c r="B25" s="69"/>
      <c r="C25" s="69"/>
      <c r="D25" s="69"/>
      <c r="E25" s="69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7"/>
    </row>
    <row r="26" spans="2:233" ht="18" customHeight="1">
      <c r="B26" s="69"/>
      <c r="C26" s="69"/>
      <c r="D26" s="69"/>
      <c r="E26" s="69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14"/>
      <c r="HX26" s="3"/>
      <c r="HY26" s="3"/>
    </row>
    <row r="27" spans="2:228" ht="15" customHeight="1">
      <c r="B27" s="20"/>
      <c r="C27" s="20"/>
      <c r="D27" s="20"/>
      <c r="E27" s="21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2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3"/>
      <c r="AW27" s="20"/>
      <c r="AX27" s="23"/>
      <c r="AY27" s="23"/>
      <c r="AZ27" s="23"/>
      <c r="BA27" s="23"/>
      <c r="BB27" s="23"/>
      <c r="BC27" s="20"/>
      <c r="BD27" s="20"/>
      <c r="BE27" s="20"/>
      <c r="BF27" s="20"/>
      <c r="BG27" s="20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0"/>
      <c r="HS27" s="3"/>
      <c r="HT27" s="3"/>
    </row>
    <row r="28" spans="2:228" ht="15.75">
      <c r="B28" s="25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X28" s="3"/>
      <c r="AY28" s="3"/>
      <c r="AZ28" s="3"/>
      <c r="BA28" s="3"/>
      <c r="BB28" s="3"/>
      <c r="BP28" s="3"/>
      <c r="BT28" s="3"/>
      <c r="BU28" s="3"/>
      <c r="BV28" s="3"/>
      <c r="BW28" s="3"/>
      <c r="BX28" s="3"/>
      <c r="BY28" s="3"/>
      <c r="BZ28" s="3"/>
      <c r="CA28" s="3"/>
      <c r="CB28" s="26"/>
      <c r="CC28" s="26"/>
      <c r="CD28" s="26"/>
      <c r="CE28" s="27"/>
      <c r="CF28" s="28"/>
      <c r="CG28" s="26"/>
      <c r="CH28" s="29"/>
      <c r="CI28" s="29"/>
      <c r="CJ28" s="29"/>
      <c r="CK28" s="29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2"/>
      <c r="HS28" s="3"/>
      <c r="HT28" s="3"/>
    </row>
    <row r="29" spans="2:228" ht="15.75">
      <c r="B29" s="2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X29" s="3"/>
      <c r="AY29" s="3"/>
      <c r="AZ29" s="3"/>
      <c r="BA29" s="3"/>
      <c r="BB29" s="3"/>
      <c r="BP29" s="3"/>
      <c r="BT29" s="3"/>
      <c r="BU29" s="3"/>
      <c r="BV29" s="3"/>
      <c r="BW29" s="3"/>
      <c r="BX29" s="3"/>
      <c r="BY29" s="3"/>
      <c r="BZ29" s="3"/>
      <c r="CA29" s="3"/>
      <c r="CB29" s="26"/>
      <c r="CC29" s="26"/>
      <c r="CD29" s="26"/>
      <c r="CE29" s="27"/>
      <c r="CF29" s="28"/>
      <c r="CG29" s="26"/>
      <c r="CH29" s="29"/>
      <c r="CI29" s="29"/>
      <c r="CJ29" s="29"/>
      <c r="CK29" s="29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2"/>
      <c r="HS29" s="3"/>
      <c r="HT29" s="3"/>
    </row>
    <row r="30" spans="50:226" ht="18" customHeight="1">
      <c r="AX30" s="3"/>
      <c r="AY30" s="3"/>
      <c r="AZ30" s="3"/>
      <c r="BA30" s="3"/>
      <c r="BB30" s="3"/>
      <c r="BT30" s="3"/>
      <c r="BU30" s="3"/>
      <c r="BV30" s="3"/>
      <c r="BW30" s="3"/>
      <c r="BX30" s="3"/>
      <c r="BY30" s="3"/>
      <c r="BZ30" s="3"/>
      <c r="CA30" s="3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</row>
    <row r="31" spans="6:142" ht="12.75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</row>
    <row r="32" spans="6:48" ht="12.75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7" spans="227:228" ht="12.75">
      <c r="HS37" s="37"/>
      <c r="HT37" s="37"/>
    </row>
    <row r="47" ht="12.75">
      <c r="D47" s="38"/>
    </row>
    <row r="49" spans="5:59" ht="12.75">
      <c r="E49" s="4"/>
      <c r="F49" s="39">
        <v>36678</v>
      </c>
      <c r="G49" s="39">
        <v>36708</v>
      </c>
      <c r="H49" s="39">
        <v>36739</v>
      </c>
      <c r="I49" s="39">
        <v>36770</v>
      </c>
      <c r="J49" s="39">
        <v>36800</v>
      </c>
      <c r="K49" s="39">
        <v>36831</v>
      </c>
      <c r="L49" s="39">
        <v>36861</v>
      </c>
      <c r="M49" s="39">
        <v>36495</v>
      </c>
      <c r="N49" s="39">
        <v>36526</v>
      </c>
      <c r="O49" s="39">
        <v>36647</v>
      </c>
      <c r="P49" s="39">
        <v>36708</v>
      </c>
      <c r="Q49" s="39">
        <v>36739</v>
      </c>
      <c r="R49" s="39">
        <v>36770</v>
      </c>
      <c r="S49" s="39">
        <v>36800</v>
      </c>
      <c r="T49" s="39">
        <v>36831</v>
      </c>
      <c r="U49" s="39">
        <v>36861</v>
      </c>
      <c r="V49" s="39">
        <v>36892</v>
      </c>
      <c r="W49" s="39">
        <v>36923</v>
      </c>
      <c r="X49" s="39">
        <v>36951</v>
      </c>
      <c r="Y49" s="39">
        <v>36982</v>
      </c>
      <c r="Z49" s="39">
        <v>37012</v>
      </c>
      <c r="AA49" s="39">
        <v>37043</v>
      </c>
      <c r="AB49" s="39">
        <v>37073</v>
      </c>
      <c r="AC49" s="39">
        <v>37104</v>
      </c>
      <c r="AD49" s="40">
        <v>37135</v>
      </c>
      <c r="AE49" s="39">
        <v>37165</v>
      </c>
      <c r="AF49" s="39">
        <v>37196</v>
      </c>
      <c r="AG49" s="39">
        <v>37226</v>
      </c>
      <c r="AH49" s="39">
        <v>37257</v>
      </c>
      <c r="AI49" s="39">
        <v>37288</v>
      </c>
      <c r="AJ49" s="39">
        <v>37316</v>
      </c>
      <c r="AK49" s="39">
        <v>37347</v>
      </c>
      <c r="AL49" s="39">
        <v>37377</v>
      </c>
      <c r="AM49" s="39">
        <v>37408</v>
      </c>
      <c r="AN49" s="39">
        <v>37438</v>
      </c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</row>
    <row r="50" ht="12.75">
      <c r="AD50" s="41"/>
    </row>
    <row r="57" spans="66:142" ht="12.75"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</row>
    <row r="80" ht="8.25" customHeight="1"/>
    <row r="81" ht="14.25" customHeight="1"/>
  </sheetData>
  <sheetProtection/>
  <mergeCells count="30">
    <mergeCell ref="B4:ID4"/>
    <mergeCell ref="B5:ID5"/>
    <mergeCell ref="B6:ID6"/>
    <mergeCell ref="HX12:IC12"/>
    <mergeCell ref="B15:B16"/>
    <mergeCell ref="C15:C16"/>
    <mergeCell ref="D15:D16"/>
    <mergeCell ref="AT12:BE12"/>
    <mergeCell ref="AC12:AG12"/>
    <mergeCell ref="F12:M12"/>
    <mergeCell ref="GZ12:HK12"/>
    <mergeCell ref="FD12:FO12"/>
    <mergeCell ref="GX12:GY12"/>
    <mergeCell ref="D12:E12"/>
    <mergeCell ref="CB12:CK12"/>
    <mergeCell ref="D22:E22"/>
    <mergeCell ref="D18:E18"/>
    <mergeCell ref="CX12:DI12"/>
    <mergeCell ref="GB12:GM12"/>
    <mergeCell ref="ER12:FC12"/>
    <mergeCell ref="DJ12:DU12"/>
    <mergeCell ref="EO12:EQ12"/>
    <mergeCell ref="N12:U12"/>
    <mergeCell ref="AH12:AS12"/>
    <mergeCell ref="CL12:CW12"/>
    <mergeCell ref="BF12:BO12"/>
    <mergeCell ref="BP12:CA12"/>
    <mergeCell ref="DV12:EG12"/>
    <mergeCell ref="HL12:HW12"/>
    <mergeCell ref="FP12:GA12"/>
  </mergeCells>
  <printOptions horizontalCentered="1" verticalCentered="1"/>
  <pageMargins left="0.5905511811023623" right="0.5905511811023623" top="0.07874015748031496" bottom="0.4330708661417323" header="0.31496062992125984" footer="0.31496062992125984"/>
  <pageSetup horizontalDpi="600" verticalDpi="600" orientation="landscape" pageOrder="overThenDown" paperSize="9" scale="40" r:id="rId2"/>
  <headerFooter alignWithMargins="0">
    <oddFooter>&amp;L&amp;"Arial,Cursiva"Fuente: Perupetro S.A.</oddFooter>
  </headerFooter>
  <rowBreaks count="1" manualBreakCount="1">
    <brk id="1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TEMP_DGH80</cp:lastModifiedBy>
  <cp:lastPrinted>2019-07-05T20:38:59Z</cp:lastPrinted>
  <dcterms:created xsi:type="dcterms:W3CDTF">1997-07-01T22:48:52Z</dcterms:created>
  <dcterms:modified xsi:type="dcterms:W3CDTF">2019-07-05T20:39:12Z</dcterms:modified>
  <cp:category/>
  <cp:version/>
  <cp:contentType/>
  <cp:contentStatus/>
</cp:coreProperties>
</file>